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855" windowHeight="11760"/>
  </bookViews>
  <sheets>
    <sheet name="COMISIONADOS" sheetId="5" r:id="rId1"/>
    <sheet name="CONTRATADOS" sheetId="4" r:id="rId2"/>
    <sheet name="NOMBRADOS" sheetId="3" r:id="rId3"/>
  </sheets>
  <definedNames>
    <definedName name="_xlnm.Print_Titles" localSheetId="2">NOMBRADOS!$1:$6</definedName>
  </definedNames>
  <calcPr calcId="144525"/>
</workbook>
</file>

<file path=xl/calcChain.xml><?xml version="1.0" encoding="utf-8"?>
<calcChain xmlns="http://schemas.openxmlformats.org/spreadsheetml/2006/main">
  <c r="S22" i="5" l="1"/>
  <c r="S399" i="4"/>
  <c r="S391" i="4"/>
  <c r="S383" i="4"/>
  <c r="S375" i="4"/>
  <c r="S367" i="4"/>
  <c r="S359" i="4"/>
  <c r="S351" i="4"/>
  <c r="S343" i="4"/>
  <c r="S335" i="4"/>
  <c r="S327" i="4"/>
  <c r="S319" i="4"/>
  <c r="S311" i="4"/>
  <c r="S303" i="4"/>
  <c r="S295" i="4"/>
  <c r="S287" i="4"/>
  <c r="S279" i="4"/>
  <c r="S271" i="4"/>
  <c r="S263" i="4"/>
  <c r="S255" i="4"/>
  <c r="S247" i="4"/>
  <c r="S239" i="4"/>
  <c r="S231" i="4"/>
  <c r="S223" i="4"/>
  <c r="S215" i="4"/>
  <c r="S207" i="4"/>
  <c r="S199" i="4"/>
  <c r="S191" i="4"/>
  <c r="S183" i="4"/>
  <c r="S176" i="4"/>
  <c r="S167" i="4"/>
  <c r="S160" i="4"/>
  <c r="S158" i="4"/>
  <c r="S144" i="4"/>
  <c r="S135" i="4"/>
  <c r="S127" i="4"/>
  <c r="S119" i="4"/>
  <c r="S111" i="4"/>
  <c r="S103" i="4"/>
  <c r="S87" i="4"/>
  <c r="S79" i="4"/>
  <c r="S71" i="4"/>
  <c r="S63" i="4"/>
  <c r="S55" i="4"/>
  <c r="S47" i="4"/>
  <c r="S39" i="4"/>
  <c r="S31" i="4"/>
  <c r="S23" i="4"/>
  <c r="S15" i="4" l="1"/>
  <c r="S7" i="4"/>
  <c r="S148" i="5"/>
  <c r="T148" i="5" s="1"/>
  <c r="S150" i="5"/>
  <c r="T150" i="5" s="1"/>
  <c r="S149" i="5"/>
  <c r="T149" i="5" s="1"/>
  <c r="S147" i="5"/>
  <c r="T147" i="5" s="1"/>
  <c r="S146" i="5"/>
  <c r="T146" i="5" s="1"/>
  <c r="S145" i="5"/>
  <c r="T145" i="5" s="1"/>
  <c r="S144" i="5"/>
  <c r="T144" i="5" s="1"/>
  <c r="S143" i="5"/>
  <c r="T143" i="5" s="1"/>
  <c r="S142" i="5"/>
  <c r="T23" i="5"/>
  <c r="T22" i="5"/>
  <c r="T21" i="5"/>
  <c r="T20" i="5"/>
  <c r="T19" i="5"/>
  <c r="T18" i="5"/>
  <c r="T17" i="5"/>
  <c r="T16" i="5"/>
  <c r="T15" i="5"/>
  <c r="T14" i="5"/>
  <c r="T12" i="5"/>
  <c r="T11" i="5"/>
  <c r="T10" i="5"/>
  <c r="T9" i="5"/>
  <c r="T8" i="5"/>
  <c r="T7" i="5"/>
  <c r="S141" i="5"/>
  <c r="T141" i="5" s="1"/>
  <c r="S140" i="5"/>
  <c r="T140" i="5" s="1"/>
  <c r="S139" i="5"/>
  <c r="T139" i="5" s="1"/>
  <c r="S138" i="5"/>
  <c r="T138" i="5" s="1"/>
  <c r="S137" i="5"/>
  <c r="T137" i="5" s="1"/>
  <c r="S136" i="5"/>
  <c r="T136" i="5" s="1"/>
  <c r="S135" i="5"/>
  <c r="T135" i="5" s="1"/>
  <c r="S134" i="5"/>
  <c r="T134" i="5" s="1"/>
  <c r="S133" i="5"/>
  <c r="T133" i="5" s="1"/>
  <c r="S132" i="5"/>
  <c r="T132" i="5" s="1"/>
  <c r="S131" i="5"/>
  <c r="T131" i="5" s="1"/>
  <c r="S130" i="5"/>
  <c r="T130" i="5" s="1"/>
  <c r="S129" i="5"/>
  <c r="T129" i="5" s="1"/>
  <c r="S128" i="5"/>
  <c r="T128" i="5" s="1"/>
  <c r="S127" i="5"/>
  <c r="T127" i="5" s="1"/>
  <c r="S126" i="5"/>
  <c r="T126" i="5" s="1"/>
  <c r="S125" i="5"/>
  <c r="T125" i="5" s="1"/>
  <c r="S124" i="5"/>
  <c r="T124" i="5" s="1"/>
  <c r="S123" i="5"/>
  <c r="T123" i="5" s="1"/>
  <c r="S122" i="5"/>
  <c r="T122" i="5" s="1"/>
  <c r="S121" i="5"/>
  <c r="T121" i="5" s="1"/>
  <c r="S120" i="5"/>
  <c r="T120" i="5" s="1"/>
  <c r="S119" i="5"/>
  <c r="T119" i="5" s="1"/>
  <c r="S118" i="5"/>
  <c r="T118" i="5" s="1"/>
  <c r="S117" i="5"/>
  <c r="T117" i="5" s="1"/>
  <c r="S116" i="5"/>
  <c r="T116" i="5" s="1"/>
  <c r="S115" i="5"/>
  <c r="T115" i="5" s="1"/>
  <c r="S114" i="5"/>
  <c r="T114" i="5" s="1"/>
  <c r="S113" i="5"/>
  <c r="T113" i="5" s="1"/>
  <c r="S112" i="5"/>
  <c r="T112" i="5" s="1"/>
  <c r="S111" i="5"/>
  <c r="T111" i="5" s="1"/>
  <c r="S110" i="5"/>
  <c r="T110" i="5" s="1"/>
  <c r="S109" i="5"/>
  <c r="T109" i="5" s="1"/>
  <c r="S108" i="5"/>
  <c r="T108" i="5" s="1"/>
  <c r="S107" i="5"/>
  <c r="T107" i="5" s="1"/>
  <c r="S106" i="5"/>
  <c r="T106" i="5" s="1"/>
  <c r="T105" i="5"/>
  <c r="S104" i="5"/>
  <c r="T104" i="5" s="1"/>
  <c r="S103" i="5"/>
  <c r="T103" i="5" s="1"/>
  <c r="S102" i="5"/>
  <c r="T102" i="5" s="1"/>
  <c r="S101" i="5"/>
  <c r="T101" i="5" s="1"/>
  <c r="S100" i="5"/>
  <c r="T100" i="5" s="1"/>
  <c r="S99" i="5"/>
  <c r="T99" i="5" s="1"/>
  <c r="S98" i="5"/>
  <c r="T98" i="5" s="1"/>
  <c r="S97" i="5"/>
  <c r="T97" i="5" s="1"/>
  <c r="S96" i="5"/>
  <c r="T96" i="5" s="1"/>
  <c r="S95" i="5"/>
  <c r="T95" i="5" s="1"/>
  <c r="S94" i="5"/>
  <c r="T94" i="5" s="1"/>
  <c r="S93" i="5"/>
  <c r="T93" i="5" s="1"/>
  <c r="S92" i="5"/>
  <c r="T92" i="5" s="1"/>
  <c r="S91" i="5"/>
  <c r="T91" i="5" s="1"/>
  <c r="S90" i="5"/>
  <c r="T90" i="5" s="1"/>
  <c r="S89" i="5"/>
  <c r="T89" i="5" s="1"/>
  <c r="S88" i="5"/>
  <c r="T88" i="5" s="1"/>
  <c r="S87" i="5"/>
  <c r="T87" i="5" s="1"/>
  <c r="S86" i="5"/>
  <c r="T86" i="5" s="1"/>
  <c r="S85" i="5"/>
  <c r="T85" i="5" s="1"/>
  <c r="S84" i="5"/>
  <c r="T84" i="5" s="1"/>
  <c r="S83" i="5"/>
  <c r="T83" i="5" s="1"/>
  <c r="S82" i="5"/>
  <c r="T82" i="5" s="1"/>
  <c r="S81" i="5"/>
  <c r="T81" i="5" s="1"/>
  <c r="S80" i="5"/>
  <c r="T80" i="5" s="1"/>
  <c r="S79" i="5"/>
  <c r="T79" i="5" s="1"/>
  <c r="S78" i="5"/>
  <c r="T78" i="5" s="1"/>
  <c r="S77" i="5"/>
  <c r="T77" i="5" s="1"/>
  <c r="S76" i="5"/>
  <c r="T76" i="5" s="1"/>
  <c r="S75" i="5"/>
  <c r="T75" i="5" s="1"/>
  <c r="S74" i="5"/>
  <c r="T74" i="5" s="1"/>
  <c r="S73" i="5"/>
  <c r="T73" i="5" s="1"/>
  <c r="S72" i="5"/>
  <c r="T72" i="5" s="1"/>
  <c r="S71" i="5"/>
  <c r="T71" i="5" s="1"/>
  <c r="S70" i="5"/>
  <c r="T70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9" i="5"/>
  <c r="T59" i="5" s="1"/>
  <c r="T58" i="5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4" i="5"/>
  <c r="T34" i="5" s="1"/>
  <c r="S33" i="5"/>
  <c r="T33" i="5" s="1"/>
  <c r="S32" i="5"/>
  <c r="T32" i="5" s="1"/>
  <c r="S31" i="5"/>
  <c r="T31" i="5" s="1"/>
  <c r="S30" i="5"/>
  <c r="T30" i="5" s="1"/>
  <c r="S29" i="5"/>
  <c r="T29" i="5" s="1"/>
  <c r="S28" i="5"/>
  <c r="T28" i="5" s="1"/>
  <c r="S27" i="5"/>
  <c r="T27" i="5" s="1"/>
  <c r="S26" i="5"/>
  <c r="T26" i="5" s="1"/>
  <c r="S25" i="5"/>
  <c r="T25" i="5" s="1"/>
  <c r="S13" i="5"/>
  <c r="T13" i="5" s="1"/>
  <c r="U8" i="5" s="1"/>
  <c r="U18" i="5" l="1"/>
  <c r="U144" i="5"/>
  <c r="U90" i="5"/>
  <c r="U99" i="5"/>
  <c r="U117" i="5"/>
  <c r="U126" i="5"/>
  <c r="U135" i="5"/>
  <c r="U108" i="5"/>
  <c r="T142" i="5"/>
  <c r="U27" i="5"/>
  <c r="U36" i="5"/>
  <c r="U45" i="5"/>
  <c r="U54" i="5"/>
  <c r="U63" i="5"/>
  <c r="U72" i="5"/>
  <c r="U81" i="5"/>
  <c r="S243" i="4" l="1"/>
  <c r="S164" i="4"/>
  <c r="S156" i="4"/>
  <c r="S148" i="4"/>
  <c r="S107" i="4"/>
  <c r="S35" i="4"/>
  <c r="S27" i="4"/>
  <c r="T27" i="4" s="1"/>
  <c r="S414" i="4" l="1"/>
  <c r="S413" i="4"/>
  <c r="S412" i="4"/>
  <c r="S411" i="4"/>
  <c r="S410" i="4"/>
  <c r="T410" i="4" s="1"/>
  <c r="S409" i="4"/>
  <c r="S408" i="4"/>
  <c r="T408" i="4" s="1"/>
  <c r="S407" i="4"/>
  <c r="T407" i="4" l="1"/>
  <c r="T409" i="4"/>
  <c r="U409" i="4" s="1"/>
  <c r="T411" i="4"/>
  <c r="U411" i="4" s="1"/>
  <c r="T412" i="4"/>
  <c r="U412" i="4" s="1"/>
  <c r="T413" i="4"/>
  <c r="U413" i="4" s="1"/>
  <c r="T414" i="4"/>
  <c r="U414" i="4" s="1"/>
  <c r="U407" i="4" l="1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4" i="4"/>
  <c r="S105" i="4"/>
  <c r="S106" i="4"/>
  <c r="S108" i="4"/>
  <c r="S109" i="4"/>
  <c r="S110" i="4"/>
  <c r="S112" i="4"/>
  <c r="S113" i="4"/>
  <c r="S114" i="4"/>
  <c r="S115" i="4"/>
  <c r="S116" i="4"/>
  <c r="S117" i="4"/>
  <c r="S118" i="4"/>
  <c r="S120" i="4"/>
  <c r="S121" i="4"/>
  <c r="S122" i="4"/>
  <c r="S123" i="4"/>
  <c r="S124" i="4"/>
  <c r="S125" i="4"/>
  <c r="S126" i="4"/>
  <c r="S128" i="4"/>
  <c r="S129" i="4"/>
  <c r="S130" i="4"/>
  <c r="S131" i="4"/>
  <c r="S132" i="4"/>
  <c r="S133" i="4"/>
  <c r="S134" i="4"/>
  <c r="S136" i="4"/>
  <c r="S137" i="4"/>
  <c r="S138" i="4"/>
  <c r="S139" i="4"/>
  <c r="S140" i="4"/>
  <c r="S141" i="4"/>
  <c r="S142" i="4"/>
  <c r="S143" i="4"/>
  <c r="S145" i="4"/>
  <c r="S146" i="4"/>
  <c r="S147" i="4"/>
  <c r="S149" i="4"/>
  <c r="S150" i="4"/>
  <c r="S151" i="4"/>
  <c r="S152" i="4"/>
  <c r="S153" i="4"/>
  <c r="S154" i="4"/>
  <c r="T154" i="4" s="1"/>
  <c r="S155" i="4"/>
  <c r="S157" i="4"/>
  <c r="S159" i="4"/>
  <c r="S161" i="4"/>
  <c r="S162" i="4"/>
  <c r="S163" i="4"/>
  <c r="S165" i="4"/>
  <c r="S166" i="4"/>
  <c r="S168" i="4"/>
  <c r="S169" i="4"/>
  <c r="S170" i="4"/>
  <c r="S171" i="4"/>
  <c r="S172" i="4"/>
  <c r="S173" i="4"/>
  <c r="S174" i="4"/>
  <c r="S175" i="4"/>
  <c r="S177" i="4"/>
  <c r="S178" i="4"/>
  <c r="S179" i="4"/>
  <c r="S180" i="4"/>
  <c r="S181" i="4"/>
  <c r="S182" i="4"/>
  <c r="S184" i="4"/>
  <c r="S185" i="4"/>
  <c r="S186" i="4"/>
  <c r="S187" i="4"/>
  <c r="S188" i="4"/>
  <c r="S189" i="4"/>
  <c r="S190" i="4"/>
  <c r="S192" i="4"/>
  <c r="S193" i="4"/>
  <c r="S194" i="4"/>
  <c r="S195" i="4"/>
  <c r="S196" i="4"/>
  <c r="S197" i="4"/>
  <c r="S198" i="4"/>
  <c r="S200" i="4"/>
  <c r="S201" i="4"/>
  <c r="S202" i="4"/>
  <c r="S204" i="4"/>
  <c r="S205" i="4"/>
  <c r="S206" i="4"/>
  <c r="S208" i="4"/>
  <c r="S209" i="4"/>
  <c r="S210" i="4"/>
  <c r="S211" i="4"/>
  <c r="S212" i="4"/>
  <c r="S213" i="4"/>
  <c r="S214" i="4"/>
  <c r="S216" i="4"/>
  <c r="S217" i="4"/>
  <c r="S218" i="4"/>
  <c r="S219" i="4"/>
  <c r="S220" i="4"/>
  <c r="S221" i="4"/>
  <c r="S222" i="4"/>
  <c r="S224" i="4"/>
  <c r="S225" i="4"/>
  <c r="S226" i="4"/>
  <c r="S227" i="4"/>
  <c r="S228" i="4"/>
  <c r="S229" i="4"/>
  <c r="S230" i="4"/>
  <c r="S232" i="4"/>
  <c r="S233" i="4"/>
  <c r="S234" i="4"/>
  <c r="S235" i="4"/>
  <c r="S236" i="4"/>
  <c r="S237" i="4"/>
  <c r="S238" i="4"/>
  <c r="S240" i="4"/>
  <c r="S241" i="4"/>
  <c r="S242" i="4"/>
  <c r="S244" i="4"/>
  <c r="S245" i="4"/>
  <c r="S246" i="4"/>
  <c r="S248" i="4"/>
  <c r="S249" i="4"/>
  <c r="S250" i="4"/>
  <c r="S251" i="4"/>
  <c r="S252" i="4"/>
  <c r="S253" i="4"/>
  <c r="S254" i="4"/>
  <c r="S256" i="4"/>
  <c r="S257" i="4"/>
  <c r="S258" i="4"/>
  <c r="S259" i="4"/>
  <c r="S260" i="4"/>
  <c r="S261" i="4"/>
  <c r="S262" i="4"/>
  <c r="S264" i="4"/>
  <c r="S265" i="4"/>
  <c r="S266" i="4"/>
  <c r="S267" i="4"/>
  <c r="S268" i="4"/>
  <c r="S269" i="4"/>
  <c r="S270" i="4"/>
  <c r="S272" i="4"/>
  <c r="S273" i="4"/>
  <c r="S274" i="4"/>
  <c r="S275" i="4"/>
  <c r="S276" i="4"/>
  <c r="S277" i="4"/>
  <c r="S278" i="4"/>
  <c r="S280" i="4"/>
  <c r="S281" i="4"/>
  <c r="S282" i="4"/>
  <c r="S283" i="4"/>
  <c r="S284" i="4"/>
  <c r="S285" i="4"/>
  <c r="S286" i="4"/>
  <c r="S288" i="4"/>
  <c r="S289" i="4"/>
  <c r="S290" i="4"/>
  <c r="S291" i="4"/>
  <c r="S292" i="4"/>
  <c r="S293" i="4"/>
  <c r="S294" i="4"/>
  <c r="S296" i="4"/>
  <c r="S297" i="4"/>
  <c r="S298" i="4"/>
  <c r="S299" i="4"/>
  <c r="S300" i="4"/>
  <c r="S301" i="4"/>
  <c r="S302" i="4"/>
  <c r="S304" i="4"/>
  <c r="S305" i="4"/>
  <c r="S306" i="4"/>
  <c r="S307" i="4"/>
  <c r="S308" i="4"/>
  <c r="S309" i="4"/>
  <c r="S310" i="4"/>
  <c r="S312" i="4"/>
  <c r="S313" i="4"/>
  <c r="S314" i="4"/>
  <c r="S315" i="4"/>
  <c r="S316" i="4"/>
  <c r="S317" i="4"/>
  <c r="S318" i="4"/>
  <c r="S320" i="4"/>
  <c r="S321" i="4"/>
  <c r="S322" i="4"/>
  <c r="S323" i="4"/>
  <c r="S324" i="4"/>
  <c r="S325" i="4"/>
  <c r="S326" i="4"/>
  <c r="S328" i="4"/>
  <c r="S329" i="4"/>
  <c r="S330" i="4"/>
  <c r="S331" i="4"/>
  <c r="S332" i="4"/>
  <c r="S333" i="4"/>
  <c r="S334" i="4"/>
  <c r="S336" i="4"/>
  <c r="S337" i="4"/>
  <c r="S338" i="4"/>
  <c r="S339" i="4"/>
  <c r="S340" i="4"/>
  <c r="S341" i="4"/>
  <c r="S342" i="4"/>
  <c r="S344" i="4"/>
  <c r="S345" i="4"/>
  <c r="S346" i="4"/>
  <c r="S347" i="4"/>
  <c r="S348" i="4"/>
  <c r="S349" i="4"/>
  <c r="S350" i="4"/>
  <c r="S352" i="4"/>
  <c r="S353" i="4"/>
  <c r="S354" i="4"/>
  <c r="S355" i="4"/>
  <c r="S356" i="4"/>
  <c r="S357" i="4"/>
  <c r="S358" i="4"/>
  <c r="S360" i="4"/>
  <c r="S361" i="4"/>
  <c r="S362" i="4"/>
  <c r="S363" i="4"/>
  <c r="S364" i="4"/>
  <c r="S365" i="4"/>
  <c r="S366" i="4"/>
  <c r="S368" i="4"/>
  <c r="S369" i="4"/>
  <c r="S370" i="4"/>
  <c r="S371" i="4"/>
  <c r="S372" i="4"/>
  <c r="S373" i="4"/>
  <c r="S374" i="4"/>
  <c r="S376" i="4"/>
  <c r="S377" i="4"/>
  <c r="S378" i="4"/>
  <c r="S379" i="4"/>
  <c r="S380" i="4"/>
  <c r="S381" i="4"/>
  <c r="S382" i="4"/>
  <c r="S384" i="4"/>
  <c r="S385" i="4"/>
  <c r="S386" i="4"/>
  <c r="S387" i="4"/>
  <c r="S388" i="4"/>
  <c r="S389" i="4"/>
  <c r="S390" i="4"/>
  <c r="S392" i="4"/>
  <c r="S393" i="4"/>
  <c r="S394" i="4"/>
  <c r="S395" i="4"/>
  <c r="S396" i="4"/>
  <c r="S397" i="4"/>
  <c r="S398" i="4"/>
  <c r="S400" i="4"/>
  <c r="S401" i="4"/>
  <c r="S402" i="4"/>
  <c r="S403" i="4"/>
  <c r="S404" i="4"/>
  <c r="S405" i="4"/>
  <c r="S406" i="4"/>
  <c r="S80" i="4"/>
  <c r="S81" i="4"/>
  <c r="S82" i="4"/>
  <c r="S83" i="4"/>
  <c r="S84" i="4"/>
  <c r="S85" i="4"/>
  <c r="S86" i="4"/>
  <c r="S68" i="4"/>
  <c r="S69" i="4"/>
  <c r="S70" i="4"/>
  <c r="S72" i="4"/>
  <c r="S73" i="4"/>
  <c r="S74" i="4"/>
  <c r="S75" i="4"/>
  <c r="S76" i="4"/>
  <c r="S77" i="4"/>
  <c r="S78" i="4"/>
  <c r="S56" i="4"/>
  <c r="S57" i="4"/>
  <c r="S58" i="4"/>
  <c r="S59" i="4"/>
  <c r="S60" i="4"/>
  <c r="S61" i="4"/>
  <c r="S64" i="4"/>
  <c r="S65" i="4"/>
  <c r="S66" i="4"/>
  <c r="S67" i="4"/>
  <c r="S48" i="4"/>
  <c r="S49" i="4"/>
  <c r="S50" i="4"/>
  <c r="S51" i="4"/>
  <c r="S52" i="4"/>
  <c r="S53" i="4"/>
  <c r="S54" i="4"/>
  <c r="S8" i="4"/>
  <c r="S9" i="4"/>
  <c r="S10" i="4"/>
  <c r="S11" i="4"/>
  <c r="S12" i="4"/>
  <c r="S13" i="4"/>
  <c r="S14" i="4"/>
  <c r="S16" i="4"/>
  <c r="S17" i="4"/>
  <c r="S18" i="4"/>
  <c r="S19" i="4"/>
  <c r="S20" i="4"/>
  <c r="S21" i="4"/>
  <c r="S22" i="4"/>
  <c r="S24" i="4"/>
  <c r="S25" i="4"/>
  <c r="S28" i="4"/>
  <c r="S29" i="4"/>
  <c r="S30" i="4"/>
  <c r="S32" i="4"/>
  <c r="S33" i="4"/>
  <c r="S34" i="4"/>
  <c r="S36" i="4"/>
  <c r="S37" i="4"/>
  <c r="S38" i="4"/>
  <c r="S40" i="4"/>
  <c r="S41" i="4"/>
  <c r="S42" i="4"/>
  <c r="S43" i="4"/>
  <c r="S44" i="4"/>
  <c r="S45" i="4"/>
  <c r="S46" i="4"/>
  <c r="T7" i="4"/>
  <c r="T35" i="4" l="1"/>
  <c r="T47" i="4"/>
  <c r="T46" i="4"/>
  <c r="U46" i="4" s="1"/>
  <c r="T45" i="4"/>
  <c r="U45" i="4" s="1"/>
  <c r="T44" i="4"/>
  <c r="U44" i="4" s="1"/>
  <c r="T43" i="4"/>
  <c r="U43" i="4" s="1"/>
  <c r="T41" i="4"/>
  <c r="U41" i="4" s="1"/>
  <c r="T40" i="4"/>
  <c r="U40" i="4" s="1"/>
  <c r="T39" i="4"/>
  <c r="U39" i="4" s="1"/>
  <c r="T38" i="4"/>
  <c r="U38" i="4" s="1"/>
  <c r="T37" i="4"/>
  <c r="U37" i="4" s="1"/>
  <c r="T36" i="4"/>
  <c r="U36" i="4" s="1"/>
  <c r="T33" i="4"/>
  <c r="U33" i="4" s="1"/>
  <c r="T32" i="4"/>
  <c r="U32" i="4" s="1"/>
  <c r="T31" i="4"/>
  <c r="T30" i="4"/>
  <c r="U30" i="4" s="1"/>
  <c r="T29" i="4"/>
  <c r="U29" i="4" s="1"/>
  <c r="T28" i="4"/>
  <c r="U28" i="4" s="1"/>
  <c r="T25" i="4"/>
  <c r="U25" i="4" s="1"/>
  <c r="T24" i="4"/>
  <c r="U24" i="4" s="1"/>
  <c r="T23" i="4"/>
  <c r="U23" i="4" s="1"/>
  <c r="T22" i="4"/>
  <c r="U22" i="4" s="1"/>
  <c r="T21" i="4"/>
  <c r="U21" i="4" s="1"/>
  <c r="T20" i="4"/>
  <c r="U20" i="4" s="1"/>
  <c r="T19" i="4"/>
  <c r="U19" i="4" s="1"/>
  <c r="T17" i="4"/>
  <c r="U17" i="4" s="1"/>
  <c r="T16" i="4"/>
  <c r="U16" i="4" s="1"/>
  <c r="T15" i="4"/>
  <c r="T14" i="4"/>
  <c r="U14" i="4" s="1"/>
  <c r="T13" i="4"/>
  <c r="U13" i="4" s="1"/>
  <c r="T12" i="4"/>
  <c r="U12" i="4" s="1"/>
  <c r="T11" i="4"/>
  <c r="U11" i="4" s="1"/>
  <c r="T10" i="4"/>
  <c r="U10" i="4" s="1"/>
  <c r="T9" i="4"/>
  <c r="U9" i="4" s="1"/>
  <c r="T8" i="4"/>
  <c r="U8" i="4" s="1"/>
  <c r="T55" i="4"/>
  <c r="T54" i="4"/>
  <c r="U54" i="4" s="1"/>
  <c r="T53" i="4"/>
  <c r="U53" i="4" s="1"/>
  <c r="T52" i="4"/>
  <c r="U52" i="4" s="1"/>
  <c r="T51" i="4"/>
  <c r="U51" i="4" s="1"/>
  <c r="T49" i="4"/>
  <c r="U49" i="4" s="1"/>
  <c r="T48" i="4"/>
  <c r="U48" i="4" s="1"/>
  <c r="T67" i="4"/>
  <c r="U67" i="4" s="1"/>
  <c r="T65" i="4"/>
  <c r="U65" i="4" s="1"/>
  <c r="T64" i="4"/>
  <c r="U64" i="4" s="1"/>
  <c r="T63" i="4"/>
  <c r="T61" i="4"/>
  <c r="U61" i="4" s="1"/>
  <c r="T60" i="4"/>
  <c r="U60" i="4" s="1"/>
  <c r="T59" i="4"/>
  <c r="U59" i="4" s="1"/>
  <c r="T57" i="4"/>
  <c r="U57" i="4" s="1"/>
  <c r="T56" i="4"/>
  <c r="U56" i="4" s="1"/>
  <c r="T79" i="4"/>
  <c r="T78" i="4"/>
  <c r="U78" i="4" s="1"/>
  <c r="T77" i="4"/>
  <c r="U77" i="4" s="1"/>
  <c r="T76" i="4"/>
  <c r="U76" i="4" s="1"/>
  <c r="T75" i="4"/>
  <c r="U75" i="4" s="1"/>
  <c r="T73" i="4"/>
  <c r="U73" i="4" s="1"/>
  <c r="T72" i="4"/>
  <c r="U72" i="4" s="1"/>
  <c r="T71" i="4"/>
  <c r="T70" i="4"/>
  <c r="U70" i="4" s="1"/>
  <c r="T69" i="4"/>
  <c r="U69" i="4" s="1"/>
  <c r="T68" i="4"/>
  <c r="U68" i="4" s="1"/>
  <c r="T87" i="4"/>
  <c r="T86" i="4"/>
  <c r="U86" i="4" s="1"/>
  <c r="T85" i="4"/>
  <c r="U85" i="4" s="1"/>
  <c r="T84" i="4"/>
  <c r="U84" i="4" s="1"/>
  <c r="T83" i="4"/>
  <c r="U83" i="4" s="1"/>
  <c r="T81" i="4"/>
  <c r="U81" i="4" s="1"/>
  <c r="T80" i="4"/>
  <c r="U80" i="4" s="1"/>
  <c r="T406" i="4"/>
  <c r="U406" i="4" s="1"/>
  <c r="T405" i="4"/>
  <c r="U405" i="4" s="1"/>
  <c r="T404" i="4"/>
  <c r="U404" i="4" s="1"/>
  <c r="T403" i="4"/>
  <c r="U403" i="4" s="1"/>
  <c r="T401" i="4"/>
  <c r="U401" i="4" s="1"/>
  <c r="T400" i="4"/>
  <c r="T399" i="4"/>
  <c r="T398" i="4"/>
  <c r="U398" i="4" s="1"/>
  <c r="T397" i="4"/>
  <c r="U397" i="4" s="1"/>
  <c r="T396" i="4"/>
  <c r="U396" i="4" s="1"/>
  <c r="T395" i="4"/>
  <c r="U395" i="4" s="1"/>
  <c r="T393" i="4"/>
  <c r="U393" i="4" s="1"/>
  <c r="T392" i="4"/>
  <c r="U392" i="4" s="1"/>
  <c r="T391" i="4"/>
  <c r="T390" i="4"/>
  <c r="U390" i="4" s="1"/>
  <c r="T389" i="4"/>
  <c r="U389" i="4" s="1"/>
  <c r="T388" i="4"/>
  <c r="U388" i="4" s="1"/>
  <c r="T387" i="4"/>
  <c r="U387" i="4" s="1"/>
  <c r="T385" i="4"/>
  <c r="U385" i="4" s="1"/>
  <c r="T384" i="4"/>
  <c r="U384" i="4" s="1"/>
  <c r="T383" i="4"/>
  <c r="T382" i="4"/>
  <c r="U382" i="4" s="1"/>
  <c r="T381" i="4"/>
  <c r="U381" i="4" s="1"/>
  <c r="T380" i="4"/>
  <c r="U380" i="4" s="1"/>
  <c r="T379" i="4"/>
  <c r="U379" i="4" s="1"/>
  <c r="T377" i="4"/>
  <c r="U377" i="4" s="1"/>
  <c r="T376" i="4"/>
  <c r="U376" i="4" s="1"/>
  <c r="T375" i="4"/>
  <c r="U375" i="4" s="1"/>
  <c r="T374" i="4"/>
  <c r="U374" i="4" s="1"/>
  <c r="T373" i="4"/>
  <c r="U373" i="4" s="1"/>
  <c r="T372" i="4"/>
  <c r="U372" i="4" s="1"/>
  <c r="T371" i="4"/>
  <c r="U371" i="4" s="1"/>
  <c r="T370" i="4"/>
  <c r="U370" i="4" s="1"/>
  <c r="T369" i="4"/>
  <c r="U369" i="4" s="1"/>
  <c r="T368" i="4"/>
  <c r="U368" i="4" s="1"/>
  <c r="T367" i="4"/>
  <c r="U367" i="4" s="1"/>
  <c r="T366" i="4"/>
  <c r="U366" i="4" s="1"/>
  <c r="T365" i="4"/>
  <c r="U365" i="4" s="1"/>
  <c r="T364" i="4"/>
  <c r="U364" i="4" s="1"/>
  <c r="T363" i="4"/>
  <c r="U363" i="4" s="1"/>
  <c r="T361" i="4"/>
  <c r="U361" i="4" s="1"/>
  <c r="T360" i="4"/>
  <c r="U360" i="4" s="1"/>
  <c r="T359" i="4"/>
  <c r="T358" i="4"/>
  <c r="U358" i="4" s="1"/>
  <c r="T357" i="4"/>
  <c r="U357" i="4" s="1"/>
  <c r="T356" i="4"/>
  <c r="U356" i="4" s="1"/>
  <c r="T355" i="4"/>
  <c r="U355" i="4" s="1"/>
  <c r="T353" i="4"/>
  <c r="U353" i="4" s="1"/>
  <c r="T352" i="4"/>
  <c r="U352" i="4" s="1"/>
  <c r="T351" i="4"/>
  <c r="T350" i="4"/>
  <c r="U350" i="4" s="1"/>
  <c r="T349" i="4"/>
  <c r="U349" i="4" s="1"/>
  <c r="T348" i="4"/>
  <c r="U348" i="4" s="1"/>
  <c r="T347" i="4"/>
  <c r="U347" i="4" s="1"/>
  <c r="T345" i="4"/>
  <c r="U345" i="4" s="1"/>
  <c r="T344" i="4"/>
  <c r="U344" i="4" s="1"/>
  <c r="T343" i="4"/>
  <c r="T342" i="4"/>
  <c r="U342" i="4" s="1"/>
  <c r="T341" i="4"/>
  <c r="U341" i="4" s="1"/>
  <c r="T340" i="4"/>
  <c r="U340" i="4" s="1"/>
  <c r="T339" i="4"/>
  <c r="U339" i="4" s="1"/>
  <c r="T337" i="4"/>
  <c r="U337" i="4" s="1"/>
  <c r="T336" i="4"/>
  <c r="U336" i="4" s="1"/>
  <c r="T335" i="4"/>
  <c r="U335" i="4" s="1"/>
  <c r="T334" i="4"/>
  <c r="U334" i="4" s="1"/>
  <c r="T333" i="4"/>
  <c r="U333" i="4" s="1"/>
  <c r="T332" i="4"/>
  <c r="U332" i="4" s="1"/>
  <c r="T331" i="4"/>
  <c r="U331" i="4" s="1"/>
  <c r="T329" i="4"/>
  <c r="U329" i="4" s="1"/>
  <c r="T328" i="4"/>
  <c r="U328" i="4" s="1"/>
  <c r="T327" i="4"/>
  <c r="T326" i="4"/>
  <c r="U326" i="4" s="1"/>
  <c r="T325" i="4"/>
  <c r="U325" i="4" s="1"/>
  <c r="T324" i="4"/>
  <c r="U324" i="4" s="1"/>
  <c r="T323" i="4"/>
  <c r="U323" i="4" s="1"/>
  <c r="T322" i="4"/>
  <c r="U322" i="4" s="1"/>
  <c r="T321" i="4"/>
  <c r="U321" i="4" s="1"/>
  <c r="T320" i="4"/>
  <c r="U320" i="4" s="1"/>
  <c r="T319" i="4"/>
  <c r="T318" i="4"/>
  <c r="U318" i="4" s="1"/>
  <c r="T317" i="4"/>
  <c r="U317" i="4" s="1"/>
  <c r="T316" i="4"/>
  <c r="U316" i="4" s="1"/>
  <c r="T315" i="4"/>
  <c r="U315" i="4" s="1"/>
  <c r="T313" i="4"/>
  <c r="U313" i="4" s="1"/>
  <c r="T312" i="4"/>
  <c r="U312" i="4" s="1"/>
  <c r="T311" i="4"/>
  <c r="T310" i="4"/>
  <c r="U310" i="4" s="1"/>
  <c r="T309" i="4"/>
  <c r="U309" i="4" s="1"/>
  <c r="T308" i="4"/>
  <c r="U308" i="4" s="1"/>
  <c r="T307" i="4"/>
  <c r="U307" i="4" s="1"/>
  <c r="T306" i="4"/>
  <c r="U306" i="4" s="1"/>
  <c r="T305" i="4"/>
  <c r="U305" i="4" s="1"/>
  <c r="T304" i="4"/>
  <c r="U304" i="4" s="1"/>
  <c r="T303" i="4"/>
  <c r="T302" i="4"/>
  <c r="U302" i="4" s="1"/>
  <c r="T301" i="4"/>
  <c r="U301" i="4" s="1"/>
  <c r="T300" i="4"/>
  <c r="U300" i="4" s="1"/>
  <c r="T299" i="4"/>
  <c r="U299" i="4" s="1"/>
  <c r="T297" i="4"/>
  <c r="U297" i="4" s="1"/>
  <c r="T296" i="4"/>
  <c r="U296" i="4" s="1"/>
  <c r="T295" i="4"/>
  <c r="T294" i="4"/>
  <c r="U294" i="4" s="1"/>
  <c r="T293" i="4"/>
  <c r="U293" i="4" s="1"/>
  <c r="T292" i="4"/>
  <c r="U292" i="4" s="1"/>
  <c r="T291" i="4"/>
  <c r="U291" i="4" s="1"/>
  <c r="T290" i="4"/>
  <c r="U290" i="4" s="1"/>
  <c r="T289" i="4"/>
  <c r="U289" i="4" s="1"/>
  <c r="T288" i="4"/>
  <c r="U288" i="4" s="1"/>
  <c r="T287" i="4"/>
  <c r="T286" i="4"/>
  <c r="U286" i="4" s="1"/>
  <c r="T285" i="4"/>
  <c r="U285" i="4" s="1"/>
  <c r="T284" i="4"/>
  <c r="U284" i="4" s="1"/>
  <c r="T283" i="4"/>
  <c r="U283" i="4" s="1"/>
  <c r="T281" i="4"/>
  <c r="U281" i="4" s="1"/>
  <c r="T280" i="4"/>
  <c r="U280" i="4" s="1"/>
  <c r="T279" i="4"/>
  <c r="U279" i="4" s="1"/>
  <c r="T278" i="4"/>
  <c r="U278" i="4" s="1"/>
  <c r="T277" i="4"/>
  <c r="U277" i="4" s="1"/>
  <c r="T276" i="4"/>
  <c r="U276" i="4" s="1"/>
  <c r="T275" i="4"/>
  <c r="U275" i="4" s="1"/>
  <c r="T273" i="4"/>
  <c r="U273" i="4" s="1"/>
  <c r="T272" i="4"/>
  <c r="U272" i="4" s="1"/>
  <c r="T271" i="4"/>
  <c r="T270" i="4"/>
  <c r="U270" i="4" s="1"/>
  <c r="T269" i="4"/>
  <c r="U269" i="4" s="1"/>
  <c r="T268" i="4"/>
  <c r="U268" i="4" s="1"/>
  <c r="T267" i="4"/>
  <c r="U267" i="4" s="1"/>
  <c r="T265" i="4"/>
  <c r="U265" i="4" s="1"/>
  <c r="T264" i="4"/>
  <c r="U264" i="4" s="1"/>
  <c r="T263" i="4"/>
  <c r="T262" i="4"/>
  <c r="U262" i="4" s="1"/>
  <c r="T261" i="4"/>
  <c r="U261" i="4" s="1"/>
  <c r="T260" i="4"/>
  <c r="U260" i="4" s="1"/>
  <c r="T259" i="4"/>
  <c r="U259" i="4" s="1"/>
  <c r="T258" i="4"/>
  <c r="U258" i="4" s="1"/>
  <c r="T257" i="4"/>
  <c r="U257" i="4" s="1"/>
  <c r="T256" i="4"/>
  <c r="U256" i="4" s="1"/>
  <c r="T255" i="4"/>
  <c r="T254" i="4"/>
  <c r="U254" i="4" s="1"/>
  <c r="T253" i="4"/>
  <c r="U253" i="4" s="1"/>
  <c r="T252" i="4"/>
  <c r="U252" i="4" s="1"/>
  <c r="T251" i="4"/>
  <c r="U251" i="4" s="1"/>
  <c r="T249" i="4"/>
  <c r="U249" i="4" s="1"/>
  <c r="T248" i="4"/>
  <c r="U248" i="4" s="1"/>
  <c r="T247" i="4"/>
  <c r="T246" i="4"/>
  <c r="U246" i="4" s="1"/>
  <c r="T245" i="4"/>
  <c r="U245" i="4" s="1"/>
  <c r="T244" i="4"/>
  <c r="U244" i="4" s="1"/>
  <c r="T243" i="4"/>
  <c r="T241" i="4"/>
  <c r="U241" i="4" s="1"/>
  <c r="T240" i="4"/>
  <c r="U240" i="4" s="1"/>
  <c r="T239" i="4"/>
  <c r="U239" i="4" s="1"/>
  <c r="T238" i="4"/>
  <c r="U238" i="4" s="1"/>
  <c r="T237" i="4"/>
  <c r="U237" i="4" s="1"/>
  <c r="T236" i="4"/>
  <c r="U236" i="4" s="1"/>
  <c r="T235" i="4"/>
  <c r="U235" i="4" s="1"/>
  <c r="T234" i="4"/>
  <c r="U234" i="4" s="1"/>
  <c r="T233" i="4"/>
  <c r="U233" i="4" s="1"/>
  <c r="T232" i="4"/>
  <c r="U232" i="4" s="1"/>
  <c r="T231" i="4"/>
  <c r="U231" i="4" s="1"/>
  <c r="T230" i="4"/>
  <c r="U230" i="4" s="1"/>
  <c r="T229" i="4"/>
  <c r="U229" i="4" s="1"/>
  <c r="T228" i="4"/>
  <c r="U228" i="4" s="1"/>
  <c r="T227" i="4"/>
  <c r="U227" i="4" s="1"/>
  <c r="T225" i="4"/>
  <c r="U225" i="4" s="1"/>
  <c r="T224" i="4"/>
  <c r="U224" i="4" s="1"/>
  <c r="T223" i="4"/>
  <c r="T222" i="4"/>
  <c r="U222" i="4" s="1"/>
  <c r="T221" i="4"/>
  <c r="U221" i="4" s="1"/>
  <c r="T220" i="4"/>
  <c r="U220" i="4" s="1"/>
  <c r="T219" i="4"/>
  <c r="U219" i="4" s="1"/>
  <c r="T217" i="4"/>
  <c r="U217" i="4" s="1"/>
  <c r="T216" i="4"/>
  <c r="U216" i="4" s="1"/>
  <c r="T215" i="4"/>
  <c r="T214" i="4"/>
  <c r="U214" i="4" s="1"/>
  <c r="T213" i="4"/>
  <c r="U213" i="4" s="1"/>
  <c r="T212" i="4"/>
  <c r="U212" i="4" s="1"/>
  <c r="T211" i="4"/>
  <c r="U211" i="4" s="1"/>
  <c r="T209" i="4"/>
  <c r="U209" i="4" s="1"/>
  <c r="T208" i="4"/>
  <c r="U208" i="4" s="1"/>
  <c r="T207" i="4"/>
  <c r="T206" i="4"/>
  <c r="U206" i="4" s="1"/>
  <c r="T205" i="4"/>
  <c r="U205" i="4" s="1"/>
  <c r="T204" i="4"/>
  <c r="U204" i="4" s="1"/>
  <c r="T203" i="4"/>
  <c r="T202" i="4"/>
  <c r="T201" i="4"/>
  <c r="U201" i="4" s="1"/>
  <c r="T200" i="4"/>
  <c r="U200" i="4" s="1"/>
  <c r="T199" i="4"/>
  <c r="T198" i="4"/>
  <c r="U198" i="4" s="1"/>
  <c r="T197" i="4"/>
  <c r="U197" i="4" s="1"/>
  <c r="T196" i="4"/>
  <c r="U196" i="4" s="1"/>
  <c r="T195" i="4"/>
  <c r="U195" i="4" s="1"/>
  <c r="T194" i="4"/>
  <c r="U194" i="4" s="1"/>
  <c r="T193" i="4"/>
  <c r="U193" i="4" s="1"/>
  <c r="T192" i="4"/>
  <c r="U192" i="4" s="1"/>
  <c r="T191" i="4"/>
  <c r="T190" i="4"/>
  <c r="U190" i="4" s="1"/>
  <c r="T189" i="4"/>
  <c r="U189" i="4" s="1"/>
  <c r="T188" i="4"/>
  <c r="U188" i="4" s="1"/>
  <c r="T186" i="4"/>
  <c r="U186" i="4" s="1"/>
  <c r="T185" i="4"/>
  <c r="U185" i="4" s="1"/>
  <c r="T184" i="4"/>
  <c r="U184" i="4" s="1"/>
  <c r="T183" i="4"/>
  <c r="U183" i="4" s="1"/>
  <c r="T182" i="4"/>
  <c r="U182" i="4" s="1"/>
  <c r="T181" i="4"/>
  <c r="U181" i="4" s="1"/>
  <c r="T180" i="4"/>
  <c r="U180" i="4" s="1"/>
  <c r="T179" i="4"/>
  <c r="U179" i="4" s="1"/>
  <c r="T177" i="4"/>
  <c r="U177" i="4" s="1"/>
  <c r="T176" i="4"/>
  <c r="T175" i="4"/>
  <c r="T174" i="4"/>
  <c r="T173" i="4"/>
  <c r="U173" i="4" s="1"/>
  <c r="T172" i="4"/>
  <c r="U172" i="4" s="1"/>
  <c r="T171" i="4"/>
  <c r="T170" i="4"/>
  <c r="U170" i="4" s="1"/>
  <c r="T169" i="4"/>
  <c r="U169" i="4" s="1"/>
  <c r="T168" i="4"/>
  <c r="U168" i="4" s="1"/>
  <c r="T167" i="4"/>
  <c r="T166" i="4"/>
  <c r="U166" i="4" s="1"/>
  <c r="T165" i="4"/>
  <c r="U165" i="4" s="1"/>
  <c r="T164" i="4"/>
  <c r="T163" i="4"/>
  <c r="T161" i="4"/>
  <c r="U161" i="4" s="1"/>
  <c r="T160" i="4"/>
  <c r="T159" i="4"/>
  <c r="U159" i="4" s="1"/>
  <c r="T158" i="4"/>
  <c r="T157" i="4"/>
  <c r="U157" i="4" s="1"/>
  <c r="T156" i="4"/>
  <c r="T155" i="4"/>
  <c r="U155" i="4" s="1"/>
  <c r="T153" i="4"/>
  <c r="U153" i="4" s="1"/>
  <c r="T152" i="4"/>
  <c r="U152" i="4" s="1"/>
  <c r="T151" i="4"/>
  <c r="U151" i="4" s="1"/>
  <c r="T150" i="4"/>
  <c r="U150" i="4" s="1"/>
  <c r="T149" i="4"/>
  <c r="U149" i="4" s="1"/>
  <c r="T148" i="4"/>
  <c r="T147" i="4"/>
  <c r="U147" i="4" s="1"/>
  <c r="T145" i="4"/>
  <c r="U145" i="4" s="1"/>
  <c r="T144" i="4"/>
  <c r="T143" i="4"/>
  <c r="U143" i="4" s="1"/>
  <c r="T142" i="4"/>
  <c r="U142" i="4" s="1"/>
  <c r="T141" i="4"/>
  <c r="U141" i="4" s="1"/>
  <c r="T140" i="4"/>
  <c r="U140" i="4" s="1"/>
  <c r="T139" i="4"/>
  <c r="U139" i="4" s="1"/>
  <c r="T138" i="4"/>
  <c r="U138" i="4" s="1"/>
  <c r="T137" i="4"/>
  <c r="U137" i="4" s="1"/>
  <c r="T136" i="4"/>
  <c r="U136" i="4" s="1"/>
  <c r="T135" i="4"/>
  <c r="U135" i="4" s="1"/>
  <c r="T134" i="4"/>
  <c r="U134" i="4" s="1"/>
  <c r="T133" i="4"/>
  <c r="U133" i="4" s="1"/>
  <c r="T132" i="4"/>
  <c r="U132" i="4" s="1"/>
  <c r="T131" i="4"/>
  <c r="U131" i="4" s="1"/>
  <c r="T130" i="4"/>
  <c r="U130" i="4" s="1"/>
  <c r="T129" i="4"/>
  <c r="U129" i="4" s="1"/>
  <c r="T128" i="4"/>
  <c r="U128" i="4" s="1"/>
  <c r="T127" i="4"/>
  <c r="U127" i="4" s="1"/>
  <c r="T126" i="4"/>
  <c r="U126" i="4" s="1"/>
  <c r="T125" i="4"/>
  <c r="U125" i="4" s="1"/>
  <c r="T124" i="4"/>
  <c r="U124" i="4" s="1"/>
  <c r="T123" i="4"/>
  <c r="U123" i="4" s="1"/>
  <c r="T122" i="4"/>
  <c r="U122" i="4" s="1"/>
  <c r="T121" i="4"/>
  <c r="U121" i="4" s="1"/>
  <c r="T120" i="4"/>
  <c r="U120" i="4" s="1"/>
  <c r="T119" i="4"/>
  <c r="U119" i="4" s="1"/>
  <c r="T118" i="4"/>
  <c r="U118" i="4" s="1"/>
  <c r="T117" i="4"/>
  <c r="U117" i="4" s="1"/>
  <c r="T116" i="4"/>
  <c r="U116" i="4" s="1"/>
  <c r="T115" i="4"/>
  <c r="U115" i="4" s="1"/>
  <c r="T113" i="4"/>
  <c r="U113" i="4" s="1"/>
  <c r="T112" i="4"/>
  <c r="U112" i="4" s="1"/>
  <c r="T111" i="4"/>
  <c r="T110" i="4"/>
  <c r="U110" i="4" s="1"/>
  <c r="T109" i="4"/>
  <c r="U109" i="4" s="1"/>
  <c r="T108" i="4"/>
  <c r="U108" i="4" s="1"/>
  <c r="T107" i="4"/>
  <c r="T105" i="4"/>
  <c r="U105" i="4" s="1"/>
  <c r="T104" i="4"/>
  <c r="U104" i="4" s="1"/>
  <c r="T103" i="4"/>
  <c r="T102" i="4"/>
  <c r="U102" i="4" s="1"/>
  <c r="T101" i="4"/>
  <c r="U101" i="4" s="1"/>
  <c r="T100" i="4"/>
  <c r="U100" i="4" s="1"/>
  <c r="T99" i="4"/>
  <c r="U99" i="4" s="1"/>
  <c r="T97" i="4"/>
  <c r="U97" i="4" s="1"/>
  <c r="T96" i="4"/>
  <c r="U96" i="4" s="1"/>
  <c r="T95" i="4"/>
  <c r="T94" i="4"/>
  <c r="U94" i="4" s="1"/>
  <c r="T93" i="4"/>
  <c r="U93" i="4" s="1"/>
  <c r="T92" i="4"/>
  <c r="U92" i="4" s="1"/>
  <c r="T91" i="4"/>
  <c r="U91" i="4" s="1"/>
  <c r="T89" i="4"/>
  <c r="U89" i="4" s="1"/>
  <c r="T88" i="4"/>
  <c r="U88" i="4" s="1"/>
  <c r="U103" i="4" l="1"/>
  <c r="U255" i="4"/>
  <c r="U95" i="4"/>
  <c r="U191" i="4"/>
  <c r="U199" i="4"/>
  <c r="U207" i="4"/>
  <c r="U247" i="4"/>
  <c r="U287" i="4"/>
  <c r="U295" i="4"/>
  <c r="U343" i="4"/>
  <c r="U383" i="4"/>
  <c r="U111" i="4"/>
  <c r="U167" i="4"/>
  <c r="U175" i="4"/>
  <c r="U223" i="4"/>
  <c r="U271" i="4"/>
  <c r="U319" i="4"/>
  <c r="U327" i="4"/>
  <c r="U359" i="4"/>
  <c r="U399" i="4"/>
  <c r="U15" i="4"/>
  <c r="U215" i="4"/>
  <c r="U263" i="4"/>
  <c r="U303" i="4"/>
  <c r="U311" i="4"/>
  <c r="U351" i="4"/>
  <c r="U391" i="4"/>
  <c r="U71" i="4"/>
  <c r="U79" i="4"/>
  <c r="U63" i="4"/>
  <c r="U7" i="4"/>
  <c r="U87" i="4"/>
  <c r="U55" i="4"/>
  <c r="U47" i="4"/>
  <c r="U144" i="4"/>
  <c r="U31" i="4"/>
  <c r="S10" i="3"/>
  <c r="Q294" i="3" l="1"/>
  <c r="S139" i="3" l="1"/>
  <c r="S15" i="3" l="1"/>
  <c r="S14" i="3"/>
  <c r="S13" i="3"/>
  <c r="T13" i="3" s="1"/>
  <c r="S12" i="3"/>
  <c r="T12" i="3" s="1"/>
  <c r="S11" i="3"/>
  <c r="S9" i="3"/>
  <c r="T9" i="3" s="1"/>
  <c r="T10" i="3" l="1"/>
  <c r="S393" i="3"/>
  <c r="S392" i="3"/>
  <c r="S391" i="3"/>
  <c r="T391" i="3" s="1"/>
  <c r="S390" i="3"/>
  <c r="T390" i="3" s="1"/>
  <c r="S389" i="3"/>
  <c r="S388" i="3"/>
  <c r="T388" i="3" s="1"/>
  <c r="S387" i="3"/>
  <c r="T387" i="3" s="1"/>
  <c r="S386" i="3"/>
  <c r="S385" i="3"/>
  <c r="T385" i="3" s="1"/>
  <c r="S384" i="3"/>
  <c r="S383" i="3"/>
  <c r="S382" i="3"/>
  <c r="T382" i="3" s="1"/>
  <c r="S381" i="3"/>
  <c r="T381" i="3" s="1"/>
  <c r="S380" i="3"/>
  <c r="S379" i="3"/>
  <c r="T379" i="3" s="1"/>
  <c r="S378" i="3"/>
  <c r="T378" i="3" s="1"/>
  <c r="S377" i="3"/>
  <c r="S376" i="3"/>
  <c r="T376" i="3" s="1"/>
  <c r="S375" i="3"/>
  <c r="S374" i="3"/>
  <c r="S373" i="3"/>
  <c r="T373" i="3" s="1"/>
  <c r="S372" i="3"/>
  <c r="T372" i="3" s="1"/>
  <c r="S371" i="3"/>
  <c r="S370" i="3"/>
  <c r="T370" i="3" s="1"/>
  <c r="S369" i="3"/>
  <c r="S368" i="3"/>
  <c r="T368" i="3" s="1"/>
  <c r="S367" i="3"/>
  <c r="T367" i="3" s="1"/>
  <c r="S366" i="3"/>
  <c r="S365" i="3"/>
  <c r="S364" i="3"/>
  <c r="T364" i="3" s="1"/>
  <c r="S363" i="3"/>
  <c r="T363" i="3" s="1"/>
  <c r="S362" i="3"/>
  <c r="S361" i="3"/>
  <c r="T361" i="3" s="1"/>
  <c r="S360" i="3"/>
  <c r="T360" i="3" s="1"/>
  <c r="S359" i="3"/>
  <c r="S358" i="3"/>
  <c r="T358" i="3" s="1"/>
  <c r="S357" i="3"/>
  <c r="S356" i="3"/>
  <c r="S355" i="3"/>
  <c r="T355" i="3" s="1"/>
  <c r="S354" i="3"/>
  <c r="T354" i="3" s="1"/>
  <c r="S353" i="3"/>
  <c r="S352" i="3"/>
  <c r="T352" i="3" s="1"/>
  <c r="S351" i="3"/>
  <c r="T351" i="3" s="1"/>
  <c r="S350" i="3"/>
  <c r="S349" i="3"/>
  <c r="T349" i="3" s="1"/>
  <c r="S348" i="3"/>
  <c r="S347" i="3"/>
  <c r="S346" i="3"/>
  <c r="T346" i="3" s="1"/>
  <c r="S345" i="3"/>
  <c r="T345" i="3" s="1"/>
  <c r="S344" i="3"/>
  <c r="S343" i="3"/>
  <c r="T343" i="3" s="1"/>
  <c r="S342" i="3"/>
  <c r="T342" i="3" s="1"/>
  <c r="S341" i="3"/>
  <c r="S340" i="3"/>
  <c r="T340" i="3" s="1"/>
  <c r="S339" i="3"/>
  <c r="S338" i="3"/>
  <c r="S337" i="3"/>
  <c r="T337" i="3" s="1"/>
  <c r="S336" i="3"/>
  <c r="T336" i="3" s="1"/>
  <c r="S335" i="3"/>
  <c r="S334" i="3"/>
  <c r="T334" i="3" s="1"/>
  <c r="S333" i="3"/>
  <c r="T333" i="3" s="1"/>
  <c r="S332" i="3"/>
  <c r="S331" i="3"/>
  <c r="T331" i="3" s="1"/>
  <c r="S330" i="3"/>
  <c r="S329" i="3"/>
  <c r="S328" i="3"/>
  <c r="T328" i="3" s="1"/>
  <c r="S327" i="3"/>
  <c r="T327" i="3" s="1"/>
  <c r="S326" i="3"/>
  <c r="S325" i="3"/>
  <c r="T325" i="3" s="1"/>
  <c r="S324" i="3"/>
  <c r="T324" i="3" s="1"/>
  <c r="S323" i="3"/>
  <c r="S322" i="3"/>
  <c r="T322" i="3" s="1"/>
  <c r="S321" i="3"/>
  <c r="S320" i="3"/>
  <c r="S319" i="3"/>
  <c r="T319" i="3" s="1"/>
  <c r="S318" i="3"/>
  <c r="T318" i="3" s="1"/>
  <c r="S317" i="3"/>
  <c r="S316" i="3"/>
  <c r="T316" i="3" s="1"/>
  <c r="S315" i="3"/>
  <c r="T315" i="3" s="1"/>
  <c r="S314" i="3"/>
  <c r="S313" i="3"/>
  <c r="T313" i="3" s="1"/>
  <c r="S312" i="3"/>
  <c r="S311" i="3"/>
  <c r="S310" i="3"/>
  <c r="T310" i="3" s="1"/>
  <c r="S309" i="3"/>
  <c r="T309" i="3" s="1"/>
  <c r="S308" i="3"/>
  <c r="S307" i="3"/>
  <c r="T307" i="3" s="1"/>
  <c r="S306" i="3"/>
  <c r="T306" i="3" s="1"/>
  <c r="S305" i="3"/>
  <c r="S304" i="3"/>
  <c r="T304" i="3" s="1"/>
  <c r="S303" i="3"/>
  <c r="S302" i="3"/>
  <c r="S301" i="3"/>
  <c r="T301" i="3" s="1"/>
  <c r="S300" i="3"/>
  <c r="T300" i="3" s="1"/>
  <c r="S299" i="3"/>
  <c r="S298" i="3"/>
  <c r="T298" i="3" s="1"/>
  <c r="S297" i="3"/>
  <c r="T297" i="3" s="1"/>
  <c r="S296" i="3"/>
  <c r="S295" i="3"/>
  <c r="T295" i="3" s="1"/>
  <c r="S294" i="3"/>
  <c r="S293" i="3"/>
  <c r="S292" i="3"/>
  <c r="T292" i="3" s="1"/>
  <c r="S291" i="3"/>
  <c r="T291" i="3" s="1"/>
  <c r="S290" i="3"/>
  <c r="S289" i="3"/>
  <c r="T289" i="3" s="1"/>
  <c r="S288" i="3"/>
  <c r="T288" i="3" s="1"/>
  <c r="S287" i="3"/>
  <c r="S286" i="3"/>
  <c r="T286" i="3" s="1"/>
  <c r="S285" i="3"/>
  <c r="S284" i="3"/>
  <c r="S283" i="3"/>
  <c r="T283" i="3" s="1"/>
  <c r="S282" i="3"/>
  <c r="T282" i="3" s="1"/>
  <c r="S281" i="3"/>
  <c r="S280" i="3"/>
  <c r="T280" i="3" s="1"/>
  <c r="S279" i="3"/>
  <c r="T279" i="3" s="1"/>
  <c r="S278" i="3"/>
  <c r="S277" i="3"/>
  <c r="T277" i="3" s="1"/>
  <c r="S276" i="3"/>
  <c r="S275" i="3"/>
  <c r="S274" i="3"/>
  <c r="T274" i="3" s="1"/>
  <c r="S273" i="3"/>
  <c r="T273" i="3" s="1"/>
  <c r="S272" i="3"/>
  <c r="S271" i="3"/>
  <c r="T271" i="3" s="1"/>
  <c r="S270" i="3"/>
  <c r="T270" i="3" s="1"/>
  <c r="S269" i="3"/>
  <c r="S268" i="3"/>
  <c r="T268" i="3" s="1"/>
  <c r="S267" i="3"/>
  <c r="S266" i="3"/>
  <c r="S265" i="3"/>
  <c r="T265" i="3" s="1"/>
  <c r="S264" i="3"/>
  <c r="T264" i="3" s="1"/>
  <c r="S263" i="3"/>
  <c r="S262" i="3"/>
  <c r="T262" i="3" s="1"/>
  <c r="S261" i="3"/>
  <c r="T261" i="3" s="1"/>
  <c r="S260" i="3"/>
  <c r="S259" i="3"/>
  <c r="T259" i="3" s="1"/>
  <c r="S258" i="3"/>
  <c r="S257" i="3"/>
  <c r="S256" i="3"/>
  <c r="T256" i="3" s="1"/>
  <c r="S255" i="3"/>
  <c r="T255" i="3" s="1"/>
  <c r="S254" i="3"/>
  <c r="S253" i="3"/>
  <c r="T253" i="3" s="1"/>
  <c r="S252" i="3"/>
  <c r="T252" i="3" s="1"/>
  <c r="S251" i="3"/>
  <c r="S250" i="3"/>
  <c r="T250" i="3" s="1"/>
  <c r="S249" i="3"/>
  <c r="S248" i="3"/>
  <c r="S247" i="3"/>
  <c r="T247" i="3" s="1"/>
  <c r="S246" i="3"/>
  <c r="T246" i="3" s="1"/>
  <c r="S245" i="3"/>
  <c r="S244" i="3"/>
  <c r="T244" i="3" s="1"/>
  <c r="S243" i="3"/>
  <c r="T243" i="3" s="1"/>
  <c r="S242" i="3"/>
  <c r="S241" i="3"/>
  <c r="T241" i="3" s="1"/>
  <c r="S240" i="3"/>
  <c r="S239" i="3"/>
  <c r="S238" i="3"/>
  <c r="T238" i="3" s="1"/>
  <c r="S237" i="3"/>
  <c r="T237" i="3" s="1"/>
  <c r="S236" i="3"/>
  <c r="S235" i="3"/>
  <c r="T235" i="3" s="1"/>
  <c r="S234" i="3"/>
  <c r="T234" i="3" s="1"/>
  <c r="S233" i="3"/>
  <c r="S232" i="3"/>
  <c r="T232" i="3" s="1"/>
  <c r="S231" i="3"/>
  <c r="S230" i="3"/>
  <c r="S229" i="3"/>
  <c r="T229" i="3" s="1"/>
  <c r="S228" i="3"/>
  <c r="T228" i="3" s="1"/>
  <c r="S227" i="3"/>
  <c r="S226" i="3"/>
  <c r="T226" i="3" s="1"/>
  <c r="S225" i="3"/>
  <c r="T225" i="3" s="1"/>
  <c r="S224" i="3"/>
  <c r="S223" i="3"/>
  <c r="T223" i="3" s="1"/>
  <c r="S222" i="3"/>
  <c r="S221" i="3"/>
  <c r="S220" i="3"/>
  <c r="T220" i="3" s="1"/>
  <c r="S219" i="3"/>
  <c r="T219" i="3" s="1"/>
  <c r="S218" i="3"/>
  <c r="S217" i="3"/>
  <c r="T217" i="3" s="1"/>
  <c r="S216" i="3"/>
  <c r="T216" i="3" s="1"/>
  <c r="S215" i="3"/>
  <c r="S214" i="3"/>
  <c r="T214" i="3" s="1"/>
  <c r="S213" i="3"/>
  <c r="S212" i="3"/>
  <c r="S211" i="3"/>
  <c r="T211" i="3" s="1"/>
  <c r="S210" i="3"/>
  <c r="T210" i="3" s="1"/>
  <c r="S209" i="3"/>
  <c r="S208" i="3"/>
  <c r="T208" i="3" s="1"/>
  <c r="S207" i="3"/>
  <c r="T207" i="3" s="1"/>
  <c r="S206" i="3"/>
  <c r="S205" i="3"/>
  <c r="T205" i="3" s="1"/>
  <c r="S204" i="3"/>
  <c r="S203" i="3"/>
  <c r="S202" i="3"/>
  <c r="T202" i="3" s="1"/>
  <c r="S201" i="3"/>
  <c r="T201" i="3" s="1"/>
  <c r="S200" i="3"/>
  <c r="S199" i="3"/>
  <c r="T199" i="3" s="1"/>
  <c r="S198" i="3"/>
  <c r="T198" i="3" s="1"/>
  <c r="S197" i="3"/>
  <c r="S196" i="3"/>
  <c r="T196" i="3" s="1"/>
  <c r="S195" i="3"/>
  <c r="S194" i="3"/>
  <c r="S193" i="3"/>
  <c r="T193" i="3" s="1"/>
  <c r="S192" i="3"/>
  <c r="T192" i="3" s="1"/>
  <c r="S191" i="3"/>
  <c r="S190" i="3"/>
  <c r="T190" i="3" s="1"/>
  <c r="S189" i="3"/>
  <c r="T189" i="3" s="1"/>
  <c r="S188" i="3"/>
  <c r="S187" i="3"/>
  <c r="T187" i="3" s="1"/>
  <c r="S186" i="3"/>
  <c r="S185" i="3"/>
  <c r="S184" i="3"/>
  <c r="T184" i="3" s="1"/>
  <c r="S183" i="3"/>
  <c r="T183" i="3" s="1"/>
  <c r="S182" i="3"/>
  <c r="S181" i="3"/>
  <c r="T181" i="3" s="1"/>
  <c r="S180" i="3"/>
  <c r="T180" i="3" s="1"/>
  <c r="S179" i="3"/>
  <c r="S178" i="3"/>
  <c r="T178" i="3" s="1"/>
  <c r="S177" i="3"/>
  <c r="S176" i="3"/>
  <c r="S175" i="3"/>
  <c r="T175" i="3" s="1"/>
  <c r="S174" i="3"/>
  <c r="T174" i="3" s="1"/>
  <c r="S173" i="3"/>
  <c r="S172" i="3"/>
  <c r="T172" i="3" s="1"/>
  <c r="S171" i="3"/>
  <c r="T171" i="3" s="1"/>
  <c r="S170" i="3"/>
  <c r="S169" i="3"/>
  <c r="T169" i="3" s="1"/>
  <c r="S168" i="3"/>
  <c r="S167" i="3"/>
  <c r="S166" i="3"/>
  <c r="T166" i="3" s="1"/>
  <c r="S165" i="3"/>
  <c r="T165" i="3" s="1"/>
  <c r="S164" i="3"/>
  <c r="S163" i="3"/>
  <c r="T163" i="3" s="1"/>
  <c r="S162" i="3"/>
  <c r="T162" i="3" s="1"/>
  <c r="S161" i="3"/>
  <c r="S160" i="3"/>
  <c r="T160" i="3" s="1"/>
  <c r="S159" i="3"/>
  <c r="S158" i="3"/>
  <c r="S157" i="3"/>
  <c r="T157" i="3" s="1"/>
  <c r="S156" i="3"/>
  <c r="T156" i="3" s="1"/>
  <c r="S155" i="3"/>
  <c r="S154" i="3"/>
  <c r="T154" i="3" s="1"/>
  <c r="S153" i="3"/>
  <c r="T153" i="3" s="1"/>
  <c r="S152" i="3"/>
  <c r="S151" i="3"/>
  <c r="T151" i="3" s="1"/>
  <c r="S150" i="3"/>
  <c r="S149" i="3"/>
  <c r="S148" i="3"/>
  <c r="T148" i="3" s="1"/>
  <c r="S147" i="3"/>
  <c r="T147" i="3" s="1"/>
  <c r="S146" i="3"/>
  <c r="S145" i="3"/>
  <c r="T145" i="3" s="1"/>
  <c r="S144" i="3"/>
  <c r="T144" i="3" s="1"/>
  <c r="S143" i="3"/>
  <c r="S142" i="3"/>
  <c r="T142" i="3" s="1"/>
  <c r="S141" i="3"/>
  <c r="S140" i="3"/>
  <c r="T139" i="3"/>
  <c r="S138" i="3"/>
  <c r="T138" i="3" s="1"/>
  <c r="S137" i="3"/>
  <c r="S136" i="3"/>
  <c r="T136" i="3" s="1"/>
  <c r="S135" i="3"/>
  <c r="T135" i="3" s="1"/>
  <c r="S134" i="3"/>
  <c r="S133" i="3"/>
  <c r="T133" i="3" s="1"/>
  <c r="S132" i="3"/>
  <c r="S131" i="3"/>
  <c r="S130" i="3"/>
  <c r="T130" i="3" s="1"/>
  <c r="S129" i="3"/>
  <c r="T129" i="3" s="1"/>
  <c r="S128" i="3"/>
  <c r="S127" i="3"/>
  <c r="T127" i="3" s="1"/>
  <c r="S126" i="3"/>
  <c r="T126" i="3" s="1"/>
  <c r="S125" i="3"/>
  <c r="S124" i="3"/>
  <c r="T124" i="3" s="1"/>
  <c r="S123" i="3"/>
  <c r="S122" i="3"/>
  <c r="S121" i="3"/>
  <c r="T121" i="3" s="1"/>
  <c r="S120" i="3"/>
  <c r="T120" i="3" s="1"/>
  <c r="S119" i="3"/>
  <c r="S118" i="3"/>
  <c r="T118" i="3" s="1"/>
  <c r="S117" i="3"/>
  <c r="T117" i="3" s="1"/>
  <c r="S116" i="3"/>
  <c r="S115" i="3"/>
  <c r="T115" i="3" s="1"/>
  <c r="S114" i="3"/>
  <c r="S113" i="3"/>
  <c r="S112" i="3"/>
  <c r="T112" i="3" s="1"/>
  <c r="S111" i="3"/>
  <c r="T111" i="3" s="1"/>
  <c r="S110" i="3"/>
  <c r="S109" i="3"/>
  <c r="T109" i="3" s="1"/>
  <c r="S108" i="3"/>
  <c r="T108" i="3" s="1"/>
  <c r="S107" i="3"/>
  <c r="S106" i="3"/>
  <c r="T106" i="3" s="1"/>
  <c r="S105" i="3"/>
  <c r="S104" i="3"/>
  <c r="S103" i="3"/>
  <c r="T103" i="3" s="1"/>
  <c r="S102" i="3"/>
  <c r="T102" i="3" s="1"/>
  <c r="S101" i="3"/>
  <c r="S100" i="3"/>
  <c r="T100" i="3" s="1"/>
  <c r="S99" i="3"/>
  <c r="T99" i="3" s="1"/>
  <c r="S98" i="3"/>
  <c r="S97" i="3"/>
  <c r="T97" i="3" s="1"/>
  <c r="S96" i="3"/>
  <c r="S95" i="3"/>
  <c r="S94" i="3"/>
  <c r="T94" i="3" s="1"/>
  <c r="S93" i="3"/>
  <c r="T93" i="3" s="1"/>
  <c r="S92" i="3"/>
  <c r="S91" i="3"/>
  <c r="T91" i="3" s="1"/>
  <c r="S90" i="3"/>
  <c r="T90" i="3" s="1"/>
  <c r="S89" i="3"/>
  <c r="S88" i="3"/>
  <c r="T88" i="3" s="1"/>
  <c r="S87" i="3"/>
  <c r="S86" i="3"/>
  <c r="S85" i="3"/>
  <c r="T85" i="3" s="1"/>
  <c r="S84" i="3"/>
  <c r="T84" i="3" s="1"/>
  <c r="S83" i="3"/>
  <c r="S82" i="3"/>
  <c r="T82" i="3" s="1"/>
  <c r="S81" i="3"/>
  <c r="T81" i="3" s="1"/>
  <c r="S80" i="3"/>
  <c r="S79" i="3"/>
  <c r="T79" i="3" s="1"/>
  <c r="S78" i="3"/>
  <c r="S77" i="3"/>
  <c r="S76" i="3"/>
  <c r="T76" i="3" s="1"/>
  <c r="S75" i="3"/>
  <c r="T75" i="3" s="1"/>
  <c r="S74" i="3"/>
  <c r="S73" i="3"/>
  <c r="T73" i="3" s="1"/>
  <c r="S72" i="3"/>
  <c r="T72" i="3" s="1"/>
  <c r="S71" i="3"/>
  <c r="S70" i="3"/>
  <c r="T70" i="3" s="1"/>
  <c r="S69" i="3"/>
  <c r="S68" i="3"/>
  <c r="S67" i="3"/>
  <c r="T67" i="3" s="1"/>
  <c r="S66" i="3"/>
  <c r="T66" i="3" s="1"/>
  <c r="S65" i="3"/>
  <c r="S64" i="3"/>
  <c r="T64" i="3" s="1"/>
  <c r="S63" i="3"/>
  <c r="T63" i="3" s="1"/>
  <c r="S62" i="3"/>
  <c r="T62" i="3" s="1"/>
  <c r="S61" i="3"/>
  <c r="S60" i="3"/>
  <c r="S59" i="3"/>
  <c r="S58" i="3"/>
  <c r="T58" i="3" s="1"/>
  <c r="S57" i="3"/>
  <c r="T57" i="3" s="1"/>
  <c r="S56" i="3"/>
  <c r="S55" i="3"/>
  <c r="T55" i="3" s="1"/>
  <c r="S54" i="3"/>
  <c r="T54" i="3" s="1"/>
  <c r="S53" i="3"/>
  <c r="S52" i="3"/>
  <c r="T52" i="3" s="1"/>
  <c r="S51" i="3"/>
  <c r="S50" i="3"/>
  <c r="S49" i="3"/>
  <c r="T49" i="3" s="1"/>
  <c r="S48" i="3"/>
  <c r="T48" i="3" s="1"/>
  <c r="S47" i="3"/>
  <c r="S46" i="3"/>
  <c r="T46" i="3" s="1"/>
  <c r="S45" i="3"/>
  <c r="T45" i="3" s="1"/>
  <c r="S44" i="3"/>
  <c r="T44" i="3" s="1"/>
  <c r="S43" i="3"/>
  <c r="T43" i="3" s="1"/>
  <c r="S42" i="3"/>
  <c r="S41" i="3"/>
  <c r="S40" i="3"/>
  <c r="T40" i="3" s="1"/>
  <c r="S39" i="3"/>
  <c r="T39" i="3" s="1"/>
  <c r="S38" i="3"/>
  <c r="S37" i="3"/>
  <c r="T37" i="3" s="1"/>
  <c r="S36" i="3"/>
  <c r="T36" i="3" s="1"/>
  <c r="S35" i="3"/>
  <c r="T35" i="3" s="1"/>
  <c r="S34" i="3"/>
  <c r="T34" i="3" s="1"/>
  <c r="S33" i="3"/>
  <c r="S32" i="3"/>
  <c r="S31" i="3"/>
  <c r="T31" i="3" s="1"/>
  <c r="S30" i="3"/>
  <c r="T30" i="3" s="1"/>
  <c r="S29" i="3"/>
  <c r="S28" i="3"/>
  <c r="T28" i="3" s="1"/>
  <c r="S27" i="3"/>
  <c r="T27" i="3" s="1"/>
  <c r="S26" i="3"/>
  <c r="T26" i="3" s="1"/>
  <c r="S25" i="3"/>
  <c r="S24" i="3"/>
  <c r="S23" i="3"/>
  <c r="S22" i="3"/>
  <c r="T22" i="3" s="1"/>
  <c r="S21" i="3"/>
  <c r="S20" i="3"/>
  <c r="S19" i="3"/>
  <c r="T19" i="3" s="1"/>
  <c r="S18" i="3"/>
  <c r="T18" i="3" s="1"/>
  <c r="S17" i="3"/>
  <c r="T17" i="3" s="1"/>
  <c r="S16" i="3"/>
  <c r="T16" i="3" s="1"/>
  <c r="S8" i="3"/>
  <c r="T8" i="3" s="1"/>
  <c r="S7" i="3"/>
  <c r="T7" i="3" s="1"/>
  <c r="U71" i="3" l="1"/>
  <c r="T71" i="3"/>
  <c r="T107" i="3"/>
  <c r="U107" i="3" s="1"/>
  <c r="T143" i="3"/>
  <c r="U143" i="3" s="1"/>
  <c r="T179" i="3"/>
  <c r="U179" i="3" s="1"/>
  <c r="T215" i="3"/>
  <c r="U215" i="3" s="1"/>
  <c r="T251" i="3"/>
  <c r="U251" i="3" s="1"/>
  <c r="T287" i="3"/>
  <c r="U287" i="3" s="1"/>
  <c r="T323" i="3"/>
  <c r="U323" i="3" s="1"/>
  <c r="T359" i="3"/>
  <c r="U359" i="3" s="1"/>
  <c r="T80" i="3"/>
  <c r="U80" i="3" s="1"/>
  <c r="T116" i="3"/>
  <c r="U116" i="3" s="1"/>
  <c r="T152" i="3"/>
  <c r="U152" i="3" s="1"/>
  <c r="T188" i="3"/>
  <c r="U188" i="3" s="1"/>
  <c r="T224" i="3"/>
  <c r="U224" i="3" s="1"/>
  <c r="T260" i="3"/>
  <c r="U260" i="3" s="1"/>
  <c r="T296" i="3"/>
  <c r="U296" i="3" s="1"/>
  <c r="T332" i="3"/>
  <c r="U332" i="3" s="1"/>
  <c r="T53" i="3"/>
  <c r="U53" i="3" s="1"/>
  <c r="T61" i="3"/>
  <c r="U62" i="3" s="1"/>
  <c r="T89" i="3"/>
  <c r="U89" i="3" s="1"/>
  <c r="T125" i="3"/>
  <c r="U125" i="3" s="1"/>
  <c r="T161" i="3"/>
  <c r="U161" i="3" s="1"/>
  <c r="T197" i="3"/>
  <c r="U197" i="3" s="1"/>
  <c r="T233" i="3"/>
  <c r="U233" i="3" s="1"/>
  <c r="T269" i="3"/>
  <c r="U269" i="3" s="1"/>
  <c r="T305" i="3"/>
  <c r="U305" i="3" s="1"/>
  <c r="T341" i="3"/>
  <c r="U341" i="3" s="1"/>
  <c r="T98" i="3"/>
  <c r="U98" i="3" s="1"/>
  <c r="T134" i="3"/>
  <c r="U134" i="3" s="1"/>
  <c r="T170" i="3"/>
  <c r="U170" i="3" s="1"/>
  <c r="T206" i="3"/>
  <c r="U206" i="3" s="1"/>
  <c r="T242" i="3"/>
  <c r="U242" i="3" s="1"/>
  <c r="T278" i="3"/>
  <c r="U278" i="3" s="1"/>
  <c r="T314" i="3"/>
  <c r="U314" i="3" s="1"/>
  <c r="T350" i="3"/>
  <c r="U350" i="3" s="1"/>
  <c r="T369" i="3"/>
  <c r="U368" i="3" s="1"/>
  <c r="T386" i="3"/>
  <c r="U386" i="3" s="1"/>
  <c r="T377" i="3"/>
  <c r="U377" i="3" s="1"/>
  <c r="U7" i="3"/>
  <c r="T25" i="3"/>
  <c r="U25" i="3" s="1"/>
  <c r="U47" i="3"/>
  <c r="U34" i="3"/>
  <c r="T21" i="3"/>
  <c r="U16" i="3" s="1"/>
</calcChain>
</file>

<file path=xl/sharedStrings.xml><?xml version="1.0" encoding="utf-8"?>
<sst xmlns="http://schemas.openxmlformats.org/spreadsheetml/2006/main" count="1235" uniqueCount="252">
  <si>
    <t>NOMBRES</t>
  </si>
  <si>
    <t>APELLIDOS</t>
  </si>
  <si>
    <t>CONCEPTO</t>
  </si>
  <si>
    <t xml:space="preserve">JULIO CESAR </t>
  </si>
  <si>
    <t xml:space="preserve">ESCOBAR RUIZ DIAZ </t>
  </si>
  <si>
    <t xml:space="preserve">CESAR DARIO </t>
  </si>
  <si>
    <t>RUIZ DIAZ MOREL</t>
  </si>
  <si>
    <t>LEON DE GARAY</t>
  </si>
  <si>
    <t xml:space="preserve">BLASIDA </t>
  </si>
  <si>
    <t>BENITEZ DE GODOY</t>
  </si>
  <si>
    <t>MARIN AGUIAR</t>
  </si>
  <si>
    <t>GALEANO DIAZ</t>
  </si>
  <si>
    <t>FEDERICO GUILLERMO</t>
  </si>
  <si>
    <t xml:space="preserve">CARLOS ALBERTO </t>
  </si>
  <si>
    <t>SAMANIEGO</t>
  </si>
  <si>
    <t>VALDEZ FERREIRA</t>
  </si>
  <si>
    <t>NORMA RUTH</t>
  </si>
  <si>
    <t>ZARATE</t>
  </si>
  <si>
    <t>CARLOS DARIO</t>
  </si>
  <si>
    <t>NUÑEZ ROJAS</t>
  </si>
  <si>
    <t>ELVIO EUGENIO</t>
  </si>
  <si>
    <t>ROJAS RIVAS</t>
  </si>
  <si>
    <t xml:space="preserve">ALBINO </t>
  </si>
  <si>
    <t xml:space="preserve">TOMAS ALBERTO </t>
  </si>
  <si>
    <t>CENTURION</t>
  </si>
  <si>
    <t>JUAN LUIS</t>
  </si>
  <si>
    <t>FERNANDEZ PASCOTTINI</t>
  </si>
  <si>
    <t>WENCESLAO</t>
  </si>
  <si>
    <t>ARREDONDO</t>
  </si>
  <si>
    <t>ORTIZ ARECO</t>
  </si>
  <si>
    <t>GONZALEZ ROJAS</t>
  </si>
  <si>
    <t>ESPINOLA DE CUELLAR</t>
  </si>
  <si>
    <t xml:space="preserve">JUAN RAMON </t>
  </si>
  <si>
    <t xml:space="preserve">JUAN ATILIO </t>
  </si>
  <si>
    <t>FLORENTIN</t>
  </si>
  <si>
    <t>EMILIO JAVIER</t>
  </si>
  <si>
    <t>CABALLERO RIOS</t>
  </si>
  <si>
    <t>FULVIO CONCEPCION</t>
  </si>
  <si>
    <t>ARCE NUÑEZ</t>
  </si>
  <si>
    <t>JOSE LUIS</t>
  </si>
  <si>
    <t xml:space="preserve">RAQUEL </t>
  </si>
  <si>
    <t>CEDULA</t>
  </si>
  <si>
    <t>O.G.</t>
  </si>
  <si>
    <t>SUBSIDIO PARA LA SALUD</t>
  </si>
  <si>
    <t>WUNDERLICH MENKE</t>
  </si>
  <si>
    <t>GERMAN DARIO</t>
  </si>
  <si>
    <t>ROJAS RAMOS</t>
  </si>
  <si>
    <t>SONIA DOLORES</t>
  </si>
  <si>
    <t>ZELAYA DE MARTINEZ</t>
  </si>
  <si>
    <t>REMUNERACION EXTRAORDINARIA</t>
  </si>
  <si>
    <t>NUÑEZ JORDAN</t>
  </si>
  <si>
    <t>JORNALES</t>
  </si>
  <si>
    <t>HONORARIOS PROFESIONALES</t>
  </si>
  <si>
    <t>AGUINALDO</t>
  </si>
  <si>
    <t>PASAJES Y VIATICOS</t>
  </si>
  <si>
    <t>BONIFICACIONES Y GRATIFICACIONES</t>
  </si>
  <si>
    <t>OTROS GASTOS DEL PERSONAL</t>
  </si>
  <si>
    <t>SUELDOS</t>
  </si>
  <si>
    <t xml:space="preserve">ANDRES </t>
  </si>
  <si>
    <t xml:space="preserve">CANDIDO </t>
  </si>
  <si>
    <t xml:space="preserve">JUAN ALBERTO </t>
  </si>
  <si>
    <t>SANCHEZ GIMENEZ</t>
  </si>
  <si>
    <t>CESAR HUMBERTO</t>
  </si>
  <si>
    <t>OLMEDO VON LEPEL</t>
  </si>
  <si>
    <t>CANDIDA ROSA</t>
  </si>
  <si>
    <t>PAEZ RUIZ DIAZ</t>
  </si>
  <si>
    <t>MARIA AMBROSIA</t>
  </si>
  <si>
    <t>RUBEN DARIO</t>
  </si>
  <si>
    <t>JUAN CARLOS</t>
  </si>
  <si>
    <t>COLARTE PICAGUA</t>
  </si>
  <si>
    <t>FLEITAS</t>
  </si>
  <si>
    <t>ARSENIO RAMON</t>
  </si>
  <si>
    <t>GOMEZ OLMEDO</t>
  </si>
  <si>
    <t>LOPEZ</t>
  </si>
  <si>
    <t xml:space="preserve">ARTURO JOSE </t>
  </si>
  <si>
    <t>ASTIGARRAGA DE LOS RIOS</t>
  </si>
  <si>
    <t xml:space="preserve">NESTOR FABIAN </t>
  </si>
  <si>
    <t>AYALA NOGUERA</t>
  </si>
  <si>
    <t>ZULMA</t>
  </si>
  <si>
    <t>GOMEZ BRITEZ</t>
  </si>
  <si>
    <t>MIRTHA NOHELIA</t>
  </si>
  <si>
    <t>ROLON GIMENEZ</t>
  </si>
  <si>
    <t>ROSA MARIA</t>
  </si>
  <si>
    <t>SALDAÑA BENITEZ</t>
  </si>
  <si>
    <t>JUANA EMILIA</t>
  </si>
  <si>
    <t xml:space="preserve">MIGUEL ANGEL </t>
  </si>
  <si>
    <t>CABALLERO ZAVAN</t>
  </si>
  <si>
    <t>EUSEBIO</t>
  </si>
  <si>
    <t>ORDEN</t>
  </si>
  <si>
    <t>ENERO</t>
  </si>
  <si>
    <t>FERBRERO</t>
  </si>
  <si>
    <t>MARZO</t>
  </si>
  <si>
    <t>ABRIL</t>
  </si>
  <si>
    <t xml:space="preserve">MAYO </t>
  </si>
  <si>
    <t>JUNIO</t>
  </si>
  <si>
    <t>JULIO</t>
  </si>
  <si>
    <t>AGOSTO</t>
  </si>
  <si>
    <t>SETIEMBRE</t>
  </si>
  <si>
    <t>OCTUBRE</t>
  </si>
  <si>
    <t>NOVIEMBRE</t>
  </si>
  <si>
    <t>DICIEMBRE</t>
  </si>
  <si>
    <t>TOTAL A DICIEMBRE</t>
  </si>
  <si>
    <t>GOBIERNO DEPARTAMENTAL</t>
  </si>
  <si>
    <t>XV DEPARTAMENTO DE PRESIDENTE HAYES</t>
  </si>
  <si>
    <t>RESUMEN ANUAL DE ENERO A DICIEMBRE 2015 - CONFORME A LA LEY 5189/2014</t>
  </si>
  <si>
    <t>CORRESPONDIENTE AL EJERCICIO FISCAL 2015</t>
  </si>
  <si>
    <t>JULIO ROBERT</t>
  </si>
  <si>
    <t>NUÑEZ RAMIREZ</t>
  </si>
  <si>
    <t>CARLOS ASUNCION</t>
  </si>
  <si>
    <t>CARDONI ROJAS</t>
  </si>
  <si>
    <t>TERESA</t>
  </si>
  <si>
    <t>BAREIRO</t>
  </si>
  <si>
    <t xml:space="preserve">RAMON </t>
  </si>
  <si>
    <t>RAMIREZ</t>
  </si>
  <si>
    <t xml:space="preserve">VICTOR </t>
  </si>
  <si>
    <t>AVALOS</t>
  </si>
  <si>
    <t>MONTO TOTAL</t>
  </si>
  <si>
    <t>CARINA ANTONIA</t>
  </si>
  <si>
    <t>MENDOZA</t>
  </si>
  <si>
    <t>DIANA LARISSA</t>
  </si>
  <si>
    <t>LUGO GILL</t>
  </si>
  <si>
    <t>HONORARIOS PORFESIONALES</t>
  </si>
  <si>
    <t>JOSE BASILIO</t>
  </si>
  <si>
    <t>DE LOS RIOS AYALA</t>
  </si>
  <si>
    <t>ESTEBAN DAVID</t>
  </si>
  <si>
    <t>RIOS ISASI</t>
  </si>
  <si>
    <t>HIGINIO</t>
  </si>
  <si>
    <t>VERA</t>
  </si>
  <si>
    <t>RAMON ROSAEL</t>
  </si>
  <si>
    <t>OLMEDO</t>
  </si>
  <si>
    <t>GRABIEL</t>
  </si>
  <si>
    <t>FERNANDEZ ACOSTA</t>
  </si>
  <si>
    <t>OSVALDO LUIS</t>
  </si>
  <si>
    <t>TINTEL PEREZ</t>
  </si>
  <si>
    <t>GUIDO</t>
  </si>
  <si>
    <t>LOCATTI ACOSTA</t>
  </si>
  <si>
    <t>INOSENCIO GASPAR</t>
  </si>
  <si>
    <t>GONZALEZ</t>
  </si>
  <si>
    <t xml:space="preserve">ALICE BELEN </t>
  </si>
  <si>
    <t>SERNA</t>
  </si>
  <si>
    <t>GRISELDA BEATRIZ</t>
  </si>
  <si>
    <t>ROJAS JARA</t>
  </si>
  <si>
    <t>TREYSY TAMARA</t>
  </si>
  <si>
    <t>VAZQUEZ SERVIN</t>
  </si>
  <si>
    <t>LUIS CARLOS</t>
  </si>
  <si>
    <t>ESPINOZA MARECO</t>
  </si>
  <si>
    <t>ESTEBAN MANUEL</t>
  </si>
  <si>
    <t>ABBA GOMEZ</t>
  </si>
  <si>
    <t>TEODOLINA</t>
  </si>
  <si>
    <t>SOSA OZUNA</t>
  </si>
  <si>
    <t>ELSA</t>
  </si>
  <si>
    <t>COLMAN DE GOMEZ</t>
  </si>
  <si>
    <t>BENITA GRISELDA</t>
  </si>
  <si>
    <t>VALIENTE MARTINEZ</t>
  </si>
  <si>
    <t>JOEL ADOLFO</t>
  </si>
  <si>
    <t xml:space="preserve">MIRTHA </t>
  </si>
  <si>
    <t>VAZQUEZ ESTEVE</t>
  </si>
  <si>
    <t>RODNEY ENRIQUE</t>
  </si>
  <si>
    <t>PEREIRA ROJAS</t>
  </si>
  <si>
    <t>ALTEMBURGER</t>
  </si>
  <si>
    <t>OSMAR GILBERTO</t>
  </si>
  <si>
    <t>ZOILAN RICARDO</t>
  </si>
  <si>
    <t>FRANCISCO ANTONIO</t>
  </si>
  <si>
    <t>BOGADO ESCOBAR</t>
  </si>
  <si>
    <t>FATIMA ADRIANA</t>
  </si>
  <si>
    <t>RUDAS BOLAÑOS</t>
  </si>
  <si>
    <t>RODRIGO DE JESUS</t>
  </si>
  <si>
    <t>VILLAGRA MORA</t>
  </si>
  <si>
    <t>NINA ELIZABETH</t>
  </si>
  <si>
    <t>AMARILLA ARCE</t>
  </si>
  <si>
    <t xml:space="preserve">DIEGO MANUEL </t>
  </si>
  <si>
    <t>DE LOS SANTOS GOMEZ</t>
  </si>
  <si>
    <t>VICTOR RAMON</t>
  </si>
  <si>
    <t>CACERES BRITEZ</t>
  </si>
  <si>
    <t>LUZ BELLA</t>
  </si>
  <si>
    <t>ZIMMERLIZ ARANDA</t>
  </si>
  <si>
    <t>NANCY CAROLOINA</t>
  </si>
  <si>
    <t>BENITEZ</t>
  </si>
  <si>
    <t>WALTER HUGO</t>
  </si>
  <si>
    <t>ARMOA GAONA</t>
  </si>
  <si>
    <t xml:space="preserve">CHRISTIAN DE JESUS </t>
  </si>
  <si>
    <t>ROJAS RODRIGUEZ</t>
  </si>
  <si>
    <t>EVELYN BEATRIZ</t>
  </si>
  <si>
    <t>ORTIZ RODRIGUEZ</t>
  </si>
  <si>
    <t>DIEGO ANTONIO</t>
  </si>
  <si>
    <t>SAMANIEGO ACOSTA</t>
  </si>
  <si>
    <t xml:space="preserve">KAREN BEATRIZ </t>
  </si>
  <si>
    <t>RISSARDI</t>
  </si>
  <si>
    <t>HERCULANO</t>
  </si>
  <si>
    <t>VILLAR SANDOVAL</t>
  </si>
  <si>
    <t>JUNIOR GABRIEL</t>
  </si>
  <si>
    <t>SALGUEIRO OJEDA</t>
  </si>
  <si>
    <t>NATHALIA MAGALI</t>
  </si>
  <si>
    <t>RAMIREZ IBARRA</t>
  </si>
  <si>
    <t xml:space="preserve">JORGE </t>
  </si>
  <si>
    <t>FRANCO</t>
  </si>
  <si>
    <t>ROBERTO EMMANUEL</t>
  </si>
  <si>
    <t>GIMENEZ RUDAS</t>
  </si>
  <si>
    <t>PABLO JAVIER</t>
  </si>
  <si>
    <t>RUFFINELLI ROMERO</t>
  </si>
  <si>
    <t xml:space="preserve">REINALDO JOSE </t>
  </si>
  <si>
    <t>NOTARIO BRADSHAW</t>
  </si>
  <si>
    <t>JOSE DOMINGO</t>
  </si>
  <si>
    <t>GUERRERO CARDOZO</t>
  </si>
  <si>
    <t>OSCAR CEFERINO</t>
  </si>
  <si>
    <t>ARCE LOCATTI</t>
  </si>
  <si>
    <t>DARIO RAMON</t>
  </si>
  <si>
    <t>OZUNA ROJAS</t>
  </si>
  <si>
    <t>EDUARDO RAMON</t>
  </si>
  <si>
    <t>GUERRERO ESCOBAR</t>
  </si>
  <si>
    <t>FACUNDO</t>
  </si>
  <si>
    <t>GONZALEZ MAIDANA</t>
  </si>
  <si>
    <t>REINALDO</t>
  </si>
  <si>
    <t>ACOSTA</t>
  </si>
  <si>
    <t>PABLO</t>
  </si>
  <si>
    <t>GAONA CONTESSI</t>
  </si>
  <si>
    <t>WALDEMAR</t>
  </si>
  <si>
    <t>ARIAS ARRIETA</t>
  </si>
  <si>
    <t>MIGUEL ANGEL</t>
  </si>
  <si>
    <t>ROMERO</t>
  </si>
  <si>
    <t>FERNANDO NAPOLEON</t>
  </si>
  <si>
    <t>CONTESSI PEREZ</t>
  </si>
  <si>
    <t>NERY OSVALDO</t>
  </si>
  <si>
    <t>BRITEZ AYALA</t>
  </si>
  <si>
    <t>PABLO RAMON</t>
  </si>
  <si>
    <t>MERELES DUARTE</t>
  </si>
  <si>
    <t xml:space="preserve">CARLOS JORGE </t>
  </si>
  <si>
    <t>PALMA</t>
  </si>
  <si>
    <t>JORGE RICARDO</t>
  </si>
  <si>
    <t>PEREZ MINCK</t>
  </si>
  <si>
    <t>JUSTO GERMAN</t>
  </si>
  <si>
    <t>MENDIETA</t>
  </si>
  <si>
    <t>ROBERTO ESTEBAN</t>
  </si>
  <si>
    <t>FERREIRA ROLON</t>
  </si>
  <si>
    <t>SOSA</t>
  </si>
  <si>
    <t xml:space="preserve">MARCOS </t>
  </si>
  <si>
    <t>ESPINOLA</t>
  </si>
  <si>
    <t xml:space="preserve">AMALIA </t>
  </si>
  <si>
    <t>GIMENEZ BAZAN</t>
  </si>
  <si>
    <t>ALICIA ISMELDA</t>
  </si>
  <si>
    <t>ACUÑA JARA</t>
  </si>
  <si>
    <t xml:space="preserve">ZULMA  BEATRIZ </t>
  </si>
  <si>
    <t>GOMEZ BRITEZ.</t>
  </si>
  <si>
    <t xml:space="preserve"> PERSONAL TECNICO</t>
  </si>
  <si>
    <t>FEBRERO</t>
  </si>
  <si>
    <t>MAYO</t>
  </si>
  <si>
    <t>TOTAL</t>
  </si>
  <si>
    <t>GREGORIO OSCAR</t>
  </si>
  <si>
    <t xml:space="preserve">GIMENEZ </t>
  </si>
  <si>
    <t>HIGINIO  JAVIER</t>
  </si>
  <si>
    <t>CARRERA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</si>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</sst>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Fill="1" applyBorder="1"/>
    <xf numFmtId="0" fontId="7" fillId="0" borderId="0" xfId="0" applyFont="1"/>
    <xf numFmtId="0" fontId="1" fillId="0" borderId="3" xfId="0" applyFont="1" applyBorder="1" applyAlignment="1">
      <alignment horizontal="left"/>
    </xf>
    <xf numFmtId="0" fontId="5" fillId="0" borderId="5" xfId="0" applyFont="1" applyFill="1" applyBorder="1"/>
    <xf numFmtId="0" fontId="1" fillId="0" borderId="3" xfId="0" applyFont="1" applyFill="1" applyBorder="1" applyAlignment="1">
      <alignment horizontal="left"/>
    </xf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4" fillId="2" borderId="7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8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/>
    <xf numFmtId="3" fontId="4" fillId="0" borderId="2" xfId="0" applyNumberFormat="1" applyFont="1" applyFill="1" applyBorder="1" applyAlignment="1"/>
    <xf numFmtId="0" fontId="9" fillId="3" borderId="0" xfId="0" applyFont="1" applyFill="1" applyAlignment="1"/>
    <xf numFmtId="3" fontId="4" fillId="0" borderId="5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Border="1"/>
    <xf numFmtId="3" fontId="4" fillId="0" borderId="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8" fillId="0" borderId="0" xfId="0" applyFont="1"/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" fillId="0" borderId="12" xfId="0" applyNumberFormat="1" applyFont="1" applyFill="1" applyBorder="1" applyAlignment="1"/>
    <xf numFmtId="3" fontId="4" fillId="0" borderId="13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4" fillId="0" borderId="1" xfId="0" applyNumberFormat="1" applyFont="1" applyFill="1" applyBorder="1" applyAlignment="1"/>
    <xf numFmtId="3" fontId="5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/>
    <xf numFmtId="3" fontId="1" fillId="0" borderId="2" xfId="0" applyNumberFormat="1" applyFont="1" applyFill="1" applyBorder="1" applyAlignment="1">
      <alignment horizontal="right"/>
    </xf>
    <xf numFmtId="3" fontId="5" fillId="0" borderId="5" xfId="0" applyNumberFormat="1" applyFont="1" applyBorder="1"/>
    <xf numFmtId="3" fontId="4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19" xfId="0" applyNumberFormat="1" applyBorder="1"/>
    <xf numFmtId="0" fontId="0" fillId="0" borderId="19" xfId="0" applyBorder="1"/>
    <xf numFmtId="3" fontId="0" fillId="0" borderId="0" xfId="0" applyNumberFormat="1" applyBorder="1"/>
    <xf numFmtId="0" fontId="0" fillId="0" borderId="0" xfId="0" applyBorder="1"/>
    <xf numFmtId="3" fontId="0" fillId="0" borderId="20" xfId="0" applyNumberFormat="1" applyBorder="1"/>
    <xf numFmtId="0" fontId="5" fillId="0" borderId="13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0" fillId="0" borderId="21" xfId="0" applyBorder="1"/>
    <xf numFmtId="3" fontId="0" fillId="0" borderId="21" xfId="0" applyNumberFormat="1" applyBorder="1"/>
    <xf numFmtId="3" fontId="1" fillId="0" borderId="1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0" fontId="0" fillId="0" borderId="0" xfId="0" applyFont="1"/>
    <xf numFmtId="0" fontId="13" fillId="0" borderId="3" xfId="0" applyFont="1" applyBorder="1" applyAlignment="1">
      <alignment vertical="center"/>
    </xf>
    <xf numFmtId="1" fontId="4" fillId="2" borderId="26" xfId="0" applyNumberFormat="1" applyFont="1" applyFill="1" applyBorder="1" applyAlignment="1">
      <alignment horizontal="center" vertical="center" wrapText="1"/>
    </xf>
    <xf numFmtId="1" fontId="11" fillId="2" borderId="27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/>
    <xf numFmtId="3" fontId="8" fillId="0" borderId="28" xfId="0" applyNumberFormat="1" applyFont="1" applyBorder="1"/>
    <xf numFmtId="3" fontId="13" fillId="0" borderId="13" xfId="0" applyNumberFormat="1" applyFont="1" applyBorder="1"/>
    <xf numFmtId="3" fontId="8" fillId="0" borderId="25" xfId="0" applyNumberFormat="1" applyFont="1" applyBorder="1"/>
    <xf numFmtId="3" fontId="13" fillId="0" borderId="14" xfId="0" applyNumberFormat="1" applyFont="1" applyBorder="1"/>
    <xf numFmtId="3" fontId="8" fillId="0" borderId="29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15" xfId="0" applyBorder="1"/>
    <xf numFmtId="3" fontId="4" fillId="0" borderId="6" xfId="0" applyNumberFormat="1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/>
    <xf numFmtId="0" fontId="5" fillId="0" borderId="29" xfId="0" applyFont="1" applyBorder="1" applyAlignment="1">
      <alignment vertical="center"/>
    </xf>
    <xf numFmtId="3" fontId="5" fillId="0" borderId="13" xfId="0" applyNumberFormat="1" applyFont="1" applyBorder="1"/>
    <xf numFmtId="3" fontId="5" fillId="0" borderId="25" xfId="0" applyNumberFormat="1" applyFont="1" applyBorder="1"/>
    <xf numFmtId="0" fontId="5" fillId="0" borderId="3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0" fillId="0" borderId="25" xfId="0" applyBorder="1"/>
    <xf numFmtId="3" fontId="1" fillId="0" borderId="29" xfId="0" applyNumberFormat="1" applyFont="1" applyBorder="1" applyAlignment="1">
      <alignment horizontal="right"/>
    </xf>
    <xf numFmtId="0" fontId="0" fillId="0" borderId="2" xfId="0" applyBorder="1"/>
    <xf numFmtId="3" fontId="1" fillId="0" borderId="5" xfId="0" applyNumberFormat="1" applyFont="1" applyBorder="1" applyAlignment="1">
      <alignment horizontal="right"/>
    </xf>
    <xf numFmtId="164" fontId="5" fillId="0" borderId="25" xfId="1" applyNumberFormat="1" applyFont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414506</xdr:colOff>
      <xdr:row>4</xdr:row>
      <xdr:rowOff>95250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3350"/>
          <a:ext cx="747881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1</xdr:col>
      <xdr:colOff>404981</xdr:colOff>
      <xdr:row>4</xdr:row>
      <xdr:rowOff>114300</xdr:rowOff>
    </xdr:to>
    <xdr:pic>
      <xdr:nvPicPr>
        <xdr:cNvPr id="3" name="2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52400"/>
          <a:ext cx="747881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2</xdr:col>
      <xdr:colOff>15816</xdr:colOff>
      <xdr:row>4</xdr:row>
      <xdr:rowOff>85725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747881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zoomScale="82" zoomScaleNormal="82" workbookViewId="0">
      <selection activeCell="C2" sqref="C2"/>
    </sheetView>
  </sheetViews>
  <sheetFormatPr baseColWidth="10" defaultRowHeight="15" x14ac:dyDescent="0.25"/>
  <cols>
    <col min="1" max="1" width="6.28515625" customWidth="1"/>
    <col min="2" max="2" width="7.85546875" style="54" bestFit="1" customWidth="1"/>
    <col min="3" max="3" width="15.5703125" bestFit="1" customWidth="1"/>
    <col min="4" max="4" width="16.5703125" customWidth="1"/>
    <col min="5" max="5" width="4.140625" bestFit="1" customWidth="1"/>
    <col min="6" max="6" width="33.28515625" customWidth="1"/>
    <col min="7" max="7" width="11" bestFit="1" customWidth="1"/>
    <col min="17" max="18" width="12.7109375" customWidth="1"/>
    <col min="20" max="20" width="12.5703125" bestFit="1" customWidth="1"/>
  </cols>
  <sheetData>
    <row r="1" spans="1:21" ht="21" x14ac:dyDescent="0.35">
      <c r="C1" s="39" t="s">
        <v>102</v>
      </c>
    </row>
    <row r="2" spans="1:21" ht="21" x14ac:dyDescent="0.35">
      <c r="C2" s="39" t="s">
        <v>103</v>
      </c>
    </row>
    <row r="3" spans="1:21" ht="15.75" x14ac:dyDescent="0.25">
      <c r="C3" s="28" t="s">
        <v>104</v>
      </c>
    </row>
    <row r="4" spans="1:21" ht="15.75" x14ac:dyDescent="0.25">
      <c r="C4" s="28" t="s">
        <v>105</v>
      </c>
    </row>
    <row r="6" spans="1:21" ht="23.25" thickBot="1" x14ac:dyDescent="0.3">
      <c r="A6" s="46" t="s">
        <v>88</v>
      </c>
      <c r="B6" s="55" t="s">
        <v>41</v>
      </c>
      <c r="C6" s="46" t="s">
        <v>0</v>
      </c>
      <c r="D6" s="46" t="s">
        <v>1</v>
      </c>
      <c r="E6" s="46" t="s">
        <v>42</v>
      </c>
      <c r="F6" s="48" t="s">
        <v>2</v>
      </c>
      <c r="G6" s="46" t="s">
        <v>89</v>
      </c>
      <c r="H6" s="46" t="s">
        <v>244</v>
      </c>
      <c r="I6" s="46" t="s">
        <v>91</v>
      </c>
      <c r="J6" s="46" t="s">
        <v>92</v>
      </c>
      <c r="K6" s="46" t="s">
        <v>245</v>
      </c>
      <c r="L6" s="46" t="s">
        <v>94</v>
      </c>
      <c r="M6" s="46" t="s">
        <v>95</v>
      </c>
      <c r="N6" s="46" t="s">
        <v>96</v>
      </c>
      <c r="O6" s="46" t="s">
        <v>97</v>
      </c>
      <c r="P6" s="46" t="s">
        <v>98</v>
      </c>
      <c r="Q6" s="46" t="s">
        <v>99</v>
      </c>
      <c r="R6" s="46" t="s">
        <v>100</v>
      </c>
      <c r="S6" s="46" t="s">
        <v>246</v>
      </c>
      <c r="T6" s="46" t="s">
        <v>53</v>
      </c>
      <c r="U6" s="46" t="s">
        <v>116</v>
      </c>
    </row>
    <row r="7" spans="1:21" x14ac:dyDescent="0.25">
      <c r="A7" s="133">
        <v>0</v>
      </c>
      <c r="B7" s="136">
        <v>1175531</v>
      </c>
      <c r="C7" s="130" t="s">
        <v>214</v>
      </c>
      <c r="D7" s="130" t="s">
        <v>215</v>
      </c>
      <c r="E7" s="49">
        <v>144</v>
      </c>
      <c r="F7" s="8" t="s">
        <v>51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f>S7/12</f>
        <v>0</v>
      </c>
      <c r="U7" s="95"/>
    </row>
    <row r="8" spans="1:21" x14ac:dyDescent="0.25">
      <c r="A8" s="134"/>
      <c r="B8" s="137"/>
      <c r="C8" s="131"/>
      <c r="D8" s="131"/>
      <c r="E8" s="56">
        <v>111</v>
      </c>
      <c r="F8" s="4" t="s">
        <v>57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f t="shared" ref="T8:T71" si="0">S8/12</f>
        <v>0</v>
      </c>
      <c r="U8" s="89">
        <f>S7+S8+S9+S10+S11+S12+S13+S14+S15+T7+T8+T9+O21+T11+T12+T13+T14+T15</f>
        <v>5928184.166666667</v>
      </c>
    </row>
    <row r="9" spans="1:21" x14ac:dyDescent="0.25">
      <c r="A9" s="134"/>
      <c r="B9" s="137"/>
      <c r="C9" s="131"/>
      <c r="D9" s="131"/>
      <c r="E9" s="5">
        <v>145</v>
      </c>
      <c r="F9" s="5" t="s">
        <v>52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f t="shared" si="0"/>
        <v>0</v>
      </c>
      <c r="U9" s="90"/>
    </row>
    <row r="10" spans="1:21" x14ac:dyDescent="0.25">
      <c r="A10" s="134"/>
      <c r="B10" s="137"/>
      <c r="C10" s="131"/>
      <c r="D10" s="131"/>
      <c r="E10" s="5">
        <v>114</v>
      </c>
      <c r="F10" s="6" t="s">
        <v>53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>
        <f t="shared" si="0"/>
        <v>0</v>
      </c>
      <c r="U10" s="90"/>
    </row>
    <row r="11" spans="1:21" x14ac:dyDescent="0.25">
      <c r="A11" s="134"/>
      <c r="B11" s="137"/>
      <c r="C11" s="131"/>
      <c r="D11" s="131"/>
      <c r="E11" s="5">
        <v>230</v>
      </c>
      <c r="F11" s="6" t="s">
        <v>54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f t="shared" si="0"/>
        <v>0</v>
      </c>
      <c r="U11" s="90"/>
    </row>
    <row r="12" spans="1:21" x14ac:dyDescent="0.25">
      <c r="A12" s="134"/>
      <c r="B12" s="137"/>
      <c r="C12" s="131"/>
      <c r="D12" s="131"/>
      <c r="E12" s="6">
        <v>123</v>
      </c>
      <c r="F12" s="6" t="s">
        <v>49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f t="shared" si="0"/>
        <v>0</v>
      </c>
      <c r="U12" s="90"/>
    </row>
    <row r="13" spans="1:21" x14ac:dyDescent="0.25">
      <c r="A13" s="134"/>
      <c r="B13" s="137"/>
      <c r="C13" s="131"/>
      <c r="D13" s="131"/>
      <c r="E13" s="6">
        <v>133</v>
      </c>
      <c r="F13" s="6" t="s">
        <v>55</v>
      </c>
      <c r="G13" s="83">
        <v>0</v>
      </c>
      <c r="H13" s="115">
        <v>497470</v>
      </c>
      <c r="I13" s="115">
        <v>497470</v>
      </c>
      <c r="J13" s="115">
        <v>497470</v>
      </c>
      <c r="K13" s="115">
        <v>497470</v>
      </c>
      <c r="L13" s="115">
        <v>497470</v>
      </c>
      <c r="M13" s="115">
        <v>497470</v>
      </c>
      <c r="N13" s="115">
        <v>497470</v>
      </c>
      <c r="O13" s="115">
        <v>497470</v>
      </c>
      <c r="P13" s="115">
        <v>497470</v>
      </c>
      <c r="Q13" s="115">
        <v>497470</v>
      </c>
      <c r="R13" s="115">
        <v>497470</v>
      </c>
      <c r="S13" s="123">
        <f>G13+H13+I13+J13+K13+L13+M13+N13+O13+P13+Q13+R13</f>
        <v>5472170</v>
      </c>
      <c r="T13" s="122">
        <f t="shared" si="0"/>
        <v>456014.16666666669</v>
      </c>
      <c r="U13" s="90"/>
    </row>
    <row r="14" spans="1:21" x14ac:dyDescent="0.25">
      <c r="A14" s="134"/>
      <c r="B14" s="137"/>
      <c r="C14" s="131"/>
      <c r="D14" s="131"/>
      <c r="E14" s="6">
        <v>191</v>
      </c>
      <c r="F14" s="6" t="s">
        <v>43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f t="shared" si="0"/>
        <v>0</v>
      </c>
      <c r="U14" s="90"/>
    </row>
    <row r="15" spans="1:21" ht="15.75" thickBot="1" x14ac:dyDescent="0.3">
      <c r="A15" s="135"/>
      <c r="B15" s="138"/>
      <c r="C15" s="132"/>
      <c r="D15" s="132"/>
      <c r="E15" s="9">
        <v>199</v>
      </c>
      <c r="F15" s="9" t="s">
        <v>56</v>
      </c>
      <c r="G15" s="59"/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f t="shared" si="0"/>
        <v>0</v>
      </c>
      <c r="U15" s="91"/>
    </row>
    <row r="16" spans="1:21" x14ac:dyDescent="0.25">
      <c r="A16" s="133">
        <v>0</v>
      </c>
      <c r="B16" s="136">
        <v>2377733</v>
      </c>
      <c r="C16" s="130" t="s">
        <v>216</v>
      </c>
      <c r="D16" s="130" t="s">
        <v>217</v>
      </c>
      <c r="E16" s="49">
        <v>144</v>
      </c>
      <c r="F16" s="8" t="s">
        <v>51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f t="shared" si="0"/>
        <v>0</v>
      </c>
      <c r="U16" s="92"/>
    </row>
    <row r="17" spans="1:21" x14ac:dyDescent="0.25">
      <c r="A17" s="134"/>
      <c r="B17" s="137"/>
      <c r="C17" s="131"/>
      <c r="D17" s="131"/>
      <c r="E17" s="56">
        <v>111</v>
      </c>
      <c r="F17" s="4" t="s">
        <v>57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f t="shared" si="0"/>
        <v>0</v>
      </c>
      <c r="U17" s="90"/>
    </row>
    <row r="18" spans="1:21" x14ac:dyDescent="0.25">
      <c r="A18" s="134"/>
      <c r="B18" s="137"/>
      <c r="C18" s="131"/>
      <c r="D18" s="131"/>
      <c r="E18" s="5">
        <v>145</v>
      </c>
      <c r="F18" s="5" t="s">
        <v>52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f t="shared" si="0"/>
        <v>0</v>
      </c>
      <c r="U18" s="93">
        <f>S17+S18+S19+S20+S21+S22+S23+S24+S25+T17+T18+T19+O31+T21+T22+T23+T24+T25</f>
        <v>5389258.333333333</v>
      </c>
    </row>
    <row r="19" spans="1:21" x14ac:dyDescent="0.25">
      <c r="A19" s="134"/>
      <c r="B19" s="137"/>
      <c r="C19" s="131"/>
      <c r="D19" s="131"/>
      <c r="E19" s="5">
        <v>114</v>
      </c>
      <c r="F19" s="6" t="s">
        <v>53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f t="shared" si="0"/>
        <v>0</v>
      </c>
      <c r="U19" s="90"/>
    </row>
    <row r="20" spans="1:21" x14ac:dyDescent="0.25">
      <c r="A20" s="134"/>
      <c r="B20" s="137"/>
      <c r="C20" s="131"/>
      <c r="D20" s="131"/>
      <c r="E20" s="5">
        <v>230</v>
      </c>
      <c r="F20" s="6" t="s">
        <v>54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f t="shared" si="0"/>
        <v>0</v>
      </c>
      <c r="U20" s="90"/>
    </row>
    <row r="21" spans="1:21" x14ac:dyDescent="0.25">
      <c r="A21" s="134"/>
      <c r="B21" s="137"/>
      <c r="C21" s="131"/>
      <c r="D21" s="131"/>
      <c r="E21" s="6">
        <v>123</v>
      </c>
      <c r="F21" s="6" t="s">
        <v>49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f t="shared" si="0"/>
        <v>0</v>
      </c>
      <c r="U21" s="90"/>
    </row>
    <row r="22" spans="1:21" x14ac:dyDescent="0.25">
      <c r="A22" s="134"/>
      <c r="B22" s="137"/>
      <c r="C22" s="131"/>
      <c r="D22" s="131"/>
      <c r="E22" s="6">
        <v>133</v>
      </c>
      <c r="F22" s="6" t="s">
        <v>55</v>
      </c>
      <c r="G22" s="83">
        <v>0</v>
      </c>
      <c r="H22" s="83">
        <v>0</v>
      </c>
      <c r="I22" s="115">
        <v>497470</v>
      </c>
      <c r="J22" s="115">
        <v>497470</v>
      </c>
      <c r="K22" s="115">
        <v>497470</v>
      </c>
      <c r="L22" s="115">
        <v>497470</v>
      </c>
      <c r="M22" s="115">
        <v>497470</v>
      </c>
      <c r="N22" s="115">
        <v>497470</v>
      </c>
      <c r="O22" s="115">
        <v>497470</v>
      </c>
      <c r="P22" s="115">
        <v>497470</v>
      </c>
      <c r="Q22" s="115">
        <v>497470</v>
      </c>
      <c r="R22" s="115">
        <v>497470</v>
      </c>
      <c r="S22" s="109">
        <f>G22+H22+I22+J22+K22+L22+M22+N22+O22+P22+Q22+R22</f>
        <v>4974700</v>
      </c>
      <c r="T22" s="84">
        <f t="shared" si="0"/>
        <v>414558.33333333331</v>
      </c>
      <c r="U22" s="90"/>
    </row>
    <row r="23" spans="1:21" x14ac:dyDescent="0.25">
      <c r="A23" s="134"/>
      <c r="B23" s="137"/>
      <c r="C23" s="131"/>
      <c r="D23" s="131"/>
      <c r="E23" s="6">
        <v>191</v>
      </c>
      <c r="F23" s="6" t="s">
        <v>43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f t="shared" si="0"/>
        <v>0</v>
      </c>
      <c r="U23" s="90"/>
    </row>
    <row r="24" spans="1:21" ht="15.75" thickBot="1" x14ac:dyDescent="0.3">
      <c r="A24" s="135"/>
      <c r="B24" s="138"/>
      <c r="C24" s="132"/>
      <c r="D24" s="132"/>
      <c r="E24" s="9">
        <v>199</v>
      </c>
      <c r="F24" s="9" t="s">
        <v>56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91"/>
    </row>
    <row r="25" spans="1:21" x14ac:dyDescent="0.25">
      <c r="A25" s="133">
        <v>0</v>
      </c>
      <c r="B25" s="136">
        <v>1345436</v>
      </c>
      <c r="C25" s="130" t="s">
        <v>218</v>
      </c>
      <c r="D25" s="130" t="s">
        <v>219</v>
      </c>
      <c r="E25" s="49">
        <v>144</v>
      </c>
      <c r="F25" s="8" t="s">
        <v>51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f t="shared" ref="S25:S88" si="1">G25+H25+I25+J25+K25+L25+M25+N25+O25+P25+Q25+R25</f>
        <v>0</v>
      </c>
      <c r="T25" s="57">
        <f t="shared" si="0"/>
        <v>0</v>
      </c>
      <c r="U25" s="92"/>
    </row>
    <row r="26" spans="1:21" x14ac:dyDescent="0.25">
      <c r="A26" s="134"/>
      <c r="B26" s="137"/>
      <c r="C26" s="131"/>
      <c r="D26" s="131"/>
      <c r="E26" s="56">
        <v>111</v>
      </c>
      <c r="F26" s="4" t="s">
        <v>57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f t="shared" si="1"/>
        <v>0</v>
      </c>
      <c r="T26" s="58">
        <f t="shared" si="0"/>
        <v>0</v>
      </c>
      <c r="U26" s="90"/>
    </row>
    <row r="27" spans="1:21" x14ac:dyDescent="0.25">
      <c r="A27" s="134"/>
      <c r="B27" s="137"/>
      <c r="C27" s="131"/>
      <c r="D27" s="131"/>
      <c r="E27" s="5">
        <v>145</v>
      </c>
      <c r="F27" s="5" t="s">
        <v>52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f t="shared" si="1"/>
        <v>0</v>
      </c>
      <c r="T27" s="58">
        <f t="shared" si="0"/>
        <v>0</v>
      </c>
      <c r="U27" s="90">
        <f>S25+S26+S27+S28+S29+S30+S31+S32+S33+T26+T27+T28+T29+T30+T31+T32+T33</f>
        <v>0</v>
      </c>
    </row>
    <row r="28" spans="1:21" x14ac:dyDescent="0.25">
      <c r="A28" s="134"/>
      <c r="B28" s="137"/>
      <c r="C28" s="131"/>
      <c r="D28" s="131"/>
      <c r="E28" s="5">
        <v>114</v>
      </c>
      <c r="F28" s="6" t="s">
        <v>53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f t="shared" si="1"/>
        <v>0</v>
      </c>
      <c r="T28" s="58">
        <f t="shared" si="0"/>
        <v>0</v>
      </c>
      <c r="U28" s="90"/>
    </row>
    <row r="29" spans="1:21" x14ac:dyDescent="0.25">
      <c r="A29" s="134"/>
      <c r="B29" s="137"/>
      <c r="C29" s="131"/>
      <c r="D29" s="131"/>
      <c r="E29" s="5">
        <v>230</v>
      </c>
      <c r="F29" s="6" t="s">
        <v>54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f t="shared" si="1"/>
        <v>0</v>
      </c>
      <c r="T29" s="58">
        <f t="shared" si="0"/>
        <v>0</v>
      </c>
      <c r="U29" s="90"/>
    </row>
    <row r="30" spans="1:21" x14ac:dyDescent="0.25">
      <c r="A30" s="134"/>
      <c r="B30" s="137"/>
      <c r="C30" s="131"/>
      <c r="D30" s="131"/>
      <c r="E30" s="6">
        <v>123</v>
      </c>
      <c r="F30" s="6" t="s">
        <v>49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f t="shared" si="1"/>
        <v>0</v>
      </c>
      <c r="T30" s="58">
        <f t="shared" si="0"/>
        <v>0</v>
      </c>
      <c r="U30" s="90"/>
    </row>
    <row r="31" spans="1:21" x14ac:dyDescent="0.25">
      <c r="A31" s="134"/>
      <c r="B31" s="137"/>
      <c r="C31" s="131"/>
      <c r="D31" s="131"/>
      <c r="E31" s="6">
        <v>133</v>
      </c>
      <c r="F31" s="6" t="s">
        <v>55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58">
        <f>G31+H31+I31+J31+K31+L31+M31+N31+O31+P31+Q31+R31</f>
        <v>0</v>
      </c>
      <c r="T31" s="58">
        <f t="shared" si="0"/>
        <v>0</v>
      </c>
      <c r="U31" s="90"/>
    </row>
    <row r="32" spans="1:21" x14ac:dyDescent="0.25">
      <c r="A32" s="134"/>
      <c r="B32" s="137"/>
      <c r="C32" s="131"/>
      <c r="D32" s="131"/>
      <c r="E32" s="6">
        <v>191</v>
      </c>
      <c r="F32" s="6" t="s">
        <v>43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f>G32+H32+I32+J32+K32+L32+M32+N32+O32+P32+Q32+R32</f>
        <v>0</v>
      </c>
      <c r="T32" s="58">
        <f t="shared" si="0"/>
        <v>0</v>
      </c>
      <c r="U32" s="90"/>
    </row>
    <row r="33" spans="1:21" ht="15.75" thickBot="1" x14ac:dyDescent="0.3">
      <c r="A33" s="135"/>
      <c r="B33" s="138"/>
      <c r="C33" s="132"/>
      <c r="D33" s="132"/>
      <c r="E33" s="9">
        <v>199</v>
      </c>
      <c r="F33" s="9" t="s">
        <v>56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>
        <f>G33+H33+I33+J33+K33+L33+M33+N33+O33+P33+Q33+R33</f>
        <v>0</v>
      </c>
      <c r="T33" s="59">
        <f t="shared" si="0"/>
        <v>0</v>
      </c>
      <c r="U33" s="91"/>
    </row>
    <row r="34" spans="1:21" x14ac:dyDescent="0.25">
      <c r="A34" s="133">
        <v>0</v>
      </c>
      <c r="B34" s="136">
        <v>2148338</v>
      </c>
      <c r="C34" s="130" t="s">
        <v>220</v>
      </c>
      <c r="D34" s="130" t="s">
        <v>221</v>
      </c>
      <c r="E34" s="49">
        <v>144</v>
      </c>
      <c r="F34" s="8" t="s">
        <v>51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f t="shared" si="1"/>
        <v>0</v>
      </c>
      <c r="T34" s="57">
        <f t="shared" si="0"/>
        <v>0</v>
      </c>
      <c r="U34" s="92"/>
    </row>
    <row r="35" spans="1:21" x14ac:dyDescent="0.25">
      <c r="A35" s="134"/>
      <c r="B35" s="137"/>
      <c r="C35" s="131"/>
      <c r="D35" s="131"/>
      <c r="E35" s="56">
        <v>111</v>
      </c>
      <c r="F35" s="4" t="s">
        <v>57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f t="shared" si="1"/>
        <v>0</v>
      </c>
      <c r="T35" s="58">
        <f t="shared" si="0"/>
        <v>0</v>
      </c>
      <c r="U35" s="90"/>
    </row>
    <row r="36" spans="1:21" x14ac:dyDescent="0.25">
      <c r="A36" s="134"/>
      <c r="B36" s="137"/>
      <c r="C36" s="131"/>
      <c r="D36" s="131"/>
      <c r="E36" s="5">
        <v>145</v>
      </c>
      <c r="F36" s="5" t="s">
        <v>52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f t="shared" si="1"/>
        <v>0</v>
      </c>
      <c r="T36" s="58">
        <f t="shared" si="0"/>
        <v>0</v>
      </c>
      <c r="U36" s="93">
        <f>S34+S35+S36+S37+S38+S39+S40+S41+S42+T35+T36+T37+T38+T39+T40+T41+T42</f>
        <v>33427983.333333332</v>
      </c>
    </row>
    <row r="37" spans="1:21" x14ac:dyDescent="0.25">
      <c r="A37" s="134"/>
      <c r="B37" s="137"/>
      <c r="C37" s="131"/>
      <c r="D37" s="131"/>
      <c r="E37" s="5">
        <v>114</v>
      </c>
      <c r="F37" s="6" t="s">
        <v>53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f t="shared" si="1"/>
        <v>0</v>
      </c>
      <c r="T37" s="58">
        <f t="shared" si="0"/>
        <v>0</v>
      </c>
      <c r="U37" s="90"/>
    </row>
    <row r="38" spans="1:21" x14ac:dyDescent="0.25">
      <c r="A38" s="134"/>
      <c r="B38" s="137"/>
      <c r="C38" s="131"/>
      <c r="D38" s="131"/>
      <c r="E38" s="5">
        <v>230</v>
      </c>
      <c r="F38" s="6" t="s">
        <v>54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f t="shared" si="1"/>
        <v>0</v>
      </c>
      <c r="T38" s="58">
        <f t="shared" si="0"/>
        <v>0</v>
      </c>
      <c r="U38" s="90"/>
    </row>
    <row r="39" spans="1:21" x14ac:dyDescent="0.25">
      <c r="A39" s="134"/>
      <c r="B39" s="137"/>
      <c r="C39" s="131"/>
      <c r="D39" s="131"/>
      <c r="E39" s="6">
        <v>123</v>
      </c>
      <c r="F39" s="6" t="s">
        <v>49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f t="shared" si="1"/>
        <v>0</v>
      </c>
      <c r="T39" s="58">
        <f t="shared" si="0"/>
        <v>0</v>
      </c>
      <c r="U39" s="90"/>
    </row>
    <row r="40" spans="1:21" x14ac:dyDescent="0.25">
      <c r="A40" s="134"/>
      <c r="B40" s="137"/>
      <c r="C40" s="131"/>
      <c r="D40" s="131"/>
      <c r="E40" s="6">
        <v>133</v>
      </c>
      <c r="F40" s="6" t="s">
        <v>55</v>
      </c>
      <c r="G40" s="83">
        <v>0</v>
      </c>
      <c r="H40" s="58">
        <v>0</v>
      </c>
      <c r="I40" s="65">
        <v>2000000</v>
      </c>
      <c r="J40" s="65">
        <v>2000000</v>
      </c>
      <c r="K40" s="65">
        <v>2000000</v>
      </c>
      <c r="L40" s="65">
        <v>2000000</v>
      </c>
      <c r="M40" s="65">
        <v>2000000</v>
      </c>
      <c r="N40" s="65">
        <v>2000000</v>
      </c>
      <c r="O40" s="58">
        <v>0</v>
      </c>
      <c r="P40" s="58">
        <v>0</v>
      </c>
      <c r="Q40" s="58">
        <v>0</v>
      </c>
      <c r="R40" s="58">
        <v>0</v>
      </c>
      <c r="S40" s="58">
        <f>G40+H40+I40+J40+K40+L40+M40+N40+O40+P40+Q40+R40</f>
        <v>12000000</v>
      </c>
      <c r="T40" s="58">
        <f t="shared" si="0"/>
        <v>1000000</v>
      </c>
      <c r="U40" s="90"/>
    </row>
    <row r="41" spans="1:21" x14ac:dyDescent="0.25">
      <c r="A41" s="134"/>
      <c r="B41" s="137"/>
      <c r="C41" s="131"/>
      <c r="D41" s="131"/>
      <c r="E41" s="6">
        <v>191</v>
      </c>
      <c r="F41" s="6" t="s">
        <v>43</v>
      </c>
      <c r="G41" s="58">
        <v>0</v>
      </c>
      <c r="H41" s="58">
        <v>0</v>
      </c>
      <c r="I41" s="58"/>
      <c r="J41" s="58"/>
      <c r="K41" s="58"/>
      <c r="L41" s="58"/>
      <c r="M41" s="58"/>
      <c r="N41" s="58"/>
      <c r="O41" s="58">
        <v>0</v>
      </c>
      <c r="P41" s="58">
        <v>0</v>
      </c>
      <c r="Q41" s="58">
        <v>0</v>
      </c>
      <c r="R41" s="58">
        <v>0</v>
      </c>
      <c r="S41" s="58">
        <f>G41+H41+I41+J41+K41+L41+M41+N41+O41+P41+Q41+R41</f>
        <v>0</v>
      </c>
      <c r="T41" s="58">
        <f t="shared" si="0"/>
        <v>0</v>
      </c>
      <c r="U41" s="90"/>
    </row>
    <row r="42" spans="1:21" ht="15.75" thickBot="1" x14ac:dyDescent="0.3">
      <c r="A42" s="135"/>
      <c r="B42" s="138"/>
      <c r="C42" s="132"/>
      <c r="D42" s="132"/>
      <c r="E42" s="9">
        <v>199</v>
      </c>
      <c r="F42" s="9" t="s">
        <v>56</v>
      </c>
      <c r="G42" s="59">
        <v>0</v>
      </c>
      <c r="H42" s="72">
        <v>2693800</v>
      </c>
      <c r="I42" s="72">
        <v>2693800</v>
      </c>
      <c r="J42" s="72">
        <v>2693800</v>
      </c>
      <c r="K42" s="72">
        <v>2693800</v>
      </c>
      <c r="L42" s="72">
        <v>2693800</v>
      </c>
      <c r="M42" s="72">
        <v>2693800</v>
      </c>
      <c r="N42" s="72">
        <v>2693800</v>
      </c>
      <c r="O42" s="58">
        <v>0</v>
      </c>
      <c r="P42" s="58">
        <v>0</v>
      </c>
      <c r="Q42" s="58">
        <v>0</v>
      </c>
      <c r="R42" s="58">
        <v>0</v>
      </c>
      <c r="S42" s="59">
        <f>G42+H42+I42+J42+K42+L42+M42+N42+O42+P42+Q42+R42</f>
        <v>18856600</v>
      </c>
      <c r="T42" s="88">
        <f t="shared" si="0"/>
        <v>1571383.3333333333</v>
      </c>
      <c r="U42" s="91"/>
    </row>
    <row r="43" spans="1:21" ht="15" customHeight="1" x14ac:dyDescent="0.25">
      <c r="A43" s="133">
        <v>0</v>
      </c>
      <c r="B43" s="136">
        <v>1784091</v>
      </c>
      <c r="C43" s="130" t="s">
        <v>222</v>
      </c>
      <c r="D43" s="130" t="s">
        <v>223</v>
      </c>
      <c r="E43" s="49">
        <v>144</v>
      </c>
      <c r="F43" s="8" t="s">
        <v>51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/>
      <c r="S43" s="57">
        <f t="shared" si="1"/>
        <v>0</v>
      </c>
      <c r="T43" s="57">
        <f t="shared" si="0"/>
        <v>0</v>
      </c>
      <c r="U43" s="92"/>
    </row>
    <row r="44" spans="1:21" x14ac:dyDescent="0.25">
      <c r="A44" s="134"/>
      <c r="B44" s="137"/>
      <c r="C44" s="131"/>
      <c r="D44" s="131"/>
      <c r="E44" s="56">
        <v>111</v>
      </c>
      <c r="F44" s="4" t="s">
        <v>57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/>
      <c r="S44" s="58">
        <f t="shared" si="1"/>
        <v>0</v>
      </c>
      <c r="T44" s="58">
        <f t="shared" si="0"/>
        <v>0</v>
      </c>
      <c r="U44" s="90"/>
    </row>
    <row r="45" spans="1:21" x14ac:dyDescent="0.25">
      <c r="A45" s="134"/>
      <c r="B45" s="137"/>
      <c r="C45" s="131"/>
      <c r="D45" s="131"/>
      <c r="E45" s="5">
        <v>145</v>
      </c>
      <c r="F45" s="5" t="s">
        <v>52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/>
      <c r="S45" s="58">
        <f t="shared" si="1"/>
        <v>0</v>
      </c>
      <c r="T45" s="58">
        <f t="shared" si="0"/>
        <v>0</v>
      </c>
      <c r="U45" s="93">
        <f>S43+S44+S45+S46+S47+S48+S49+S50+S51+T44+T45+T46+T47+T48+T49+T50+T51</f>
        <v>77316741.666666672</v>
      </c>
    </row>
    <row r="46" spans="1:21" x14ac:dyDescent="0.25">
      <c r="A46" s="134"/>
      <c r="B46" s="137"/>
      <c r="C46" s="131"/>
      <c r="D46" s="131"/>
      <c r="E46" s="5">
        <v>114</v>
      </c>
      <c r="F46" s="6" t="s">
        <v>53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/>
      <c r="S46" s="58">
        <f t="shared" si="1"/>
        <v>0</v>
      </c>
      <c r="T46" s="58">
        <f t="shared" si="0"/>
        <v>0</v>
      </c>
      <c r="U46" s="90"/>
    </row>
    <row r="47" spans="1:21" x14ac:dyDescent="0.25">
      <c r="A47" s="134"/>
      <c r="B47" s="137"/>
      <c r="C47" s="131"/>
      <c r="D47" s="131"/>
      <c r="E47" s="5">
        <v>230</v>
      </c>
      <c r="F47" s="6" t="s">
        <v>54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/>
      <c r="S47" s="58">
        <f t="shared" si="1"/>
        <v>0</v>
      </c>
      <c r="T47" s="58">
        <f t="shared" si="0"/>
        <v>0</v>
      </c>
      <c r="U47" s="90"/>
    </row>
    <row r="48" spans="1:21" x14ac:dyDescent="0.25">
      <c r="A48" s="134"/>
      <c r="B48" s="137"/>
      <c r="C48" s="131"/>
      <c r="D48" s="131"/>
      <c r="E48" s="6">
        <v>123</v>
      </c>
      <c r="F48" s="6" t="s">
        <v>49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/>
      <c r="S48" s="58">
        <f t="shared" si="1"/>
        <v>0</v>
      </c>
      <c r="T48" s="58">
        <f t="shared" si="0"/>
        <v>0</v>
      </c>
      <c r="U48" s="90"/>
    </row>
    <row r="49" spans="1:21" x14ac:dyDescent="0.25">
      <c r="A49" s="134"/>
      <c r="B49" s="137"/>
      <c r="C49" s="131"/>
      <c r="D49" s="131"/>
      <c r="E49" s="6">
        <v>133</v>
      </c>
      <c r="F49" s="6" t="s">
        <v>55</v>
      </c>
      <c r="G49" s="83">
        <v>0</v>
      </c>
      <c r="H49" s="85">
        <v>0</v>
      </c>
      <c r="I49" s="78">
        <v>3500000</v>
      </c>
      <c r="J49" s="78">
        <v>3500000</v>
      </c>
      <c r="K49" s="78">
        <v>3500000</v>
      </c>
      <c r="L49" s="78">
        <v>3500000</v>
      </c>
      <c r="M49" s="78">
        <v>3500000</v>
      </c>
      <c r="N49" s="78">
        <v>3500000</v>
      </c>
      <c r="O49" s="78">
        <v>3500000</v>
      </c>
      <c r="P49" s="78">
        <v>3500000</v>
      </c>
      <c r="Q49" s="78">
        <v>3500000</v>
      </c>
      <c r="R49" s="78">
        <v>3500000</v>
      </c>
      <c r="S49" s="58">
        <f t="shared" si="1"/>
        <v>35000000</v>
      </c>
      <c r="T49" s="84">
        <f t="shared" si="0"/>
        <v>2916666.6666666665</v>
      </c>
      <c r="U49" s="90"/>
    </row>
    <row r="50" spans="1:21" x14ac:dyDescent="0.25">
      <c r="A50" s="134"/>
      <c r="B50" s="137"/>
      <c r="C50" s="131"/>
      <c r="D50" s="131"/>
      <c r="E50" s="6">
        <v>191</v>
      </c>
      <c r="F50" s="6" t="s">
        <v>43</v>
      </c>
      <c r="G50" s="58">
        <v>0</v>
      </c>
      <c r="H50" s="85">
        <v>0</v>
      </c>
      <c r="I50" s="79"/>
      <c r="J50" s="81"/>
      <c r="K50" s="79"/>
      <c r="L50" s="79"/>
      <c r="M50" s="79"/>
      <c r="N50" s="79"/>
      <c r="O50" s="79"/>
      <c r="P50" s="79"/>
      <c r="Q50" s="79"/>
      <c r="R50" s="79"/>
      <c r="S50" s="58">
        <f t="shared" si="1"/>
        <v>0</v>
      </c>
      <c r="T50" s="58">
        <f t="shared" si="0"/>
        <v>0</v>
      </c>
      <c r="U50" s="90"/>
    </row>
    <row r="51" spans="1:21" ht="15.75" thickBot="1" x14ac:dyDescent="0.3">
      <c r="A51" s="135"/>
      <c r="B51" s="138"/>
      <c r="C51" s="132"/>
      <c r="D51" s="132"/>
      <c r="E51" s="9">
        <v>199</v>
      </c>
      <c r="F51" s="9" t="s">
        <v>56</v>
      </c>
      <c r="G51" s="59">
        <v>0</v>
      </c>
      <c r="H51" s="86">
        <v>3306300</v>
      </c>
      <c r="I51" s="86">
        <v>3306300</v>
      </c>
      <c r="J51" s="86">
        <v>3306300</v>
      </c>
      <c r="K51" s="86">
        <v>3306300</v>
      </c>
      <c r="L51" s="86">
        <v>3306300</v>
      </c>
      <c r="M51" s="86">
        <v>3306300</v>
      </c>
      <c r="N51" s="86">
        <v>3306300</v>
      </c>
      <c r="O51" s="86">
        <v>3306300</v>
      </c>
      <c r="P51" s="86">
        <v>3306300</v>
      </c>
      <c r="Q51" s="86">
        <v>3306300</v>
      </c>
      <c r="R51" s="86">
        <v>3306300</v>
      </c>
      <c r="S51" s="59">
        <f t="shared" si="1"/>
        <v>36369300</v>
      </c>
      <c r="T51" s="59">
        <f t="shared" si="0"/>
        <v>3030775</v>
      </c>
      <c r="U51" s="91"/>
    </row>
    <row r="52" spans="1:21" x14ac:dyDescent="0.25">
      <c r="A52" s="133">
        <v>0</v>
      </c>
      <c r="B52" s="136">
        <v>5460249</v>
      </c>
      <c r="C52" s="130" t="s">
        <v>224</v>
      </c>
      <c r="D52" s="130" t="s">
        <v>225</v>
      </c>
      <c r="E52" s="49">
        <v>144</v>
      </c>
      <c r="F52" s="8" t="s">
        <v>51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f t="shared" si="1"/>
        <v>0</v>
      </c>
      <c r="T52" s="57">
        <f t="shared" si="0"/>
        <v>0</v>
      </c>
      <c r="U52" s="92"/>
    </row>
    <row r="53" spans="1:21" x14ac:dyDescent="0.25">
      <c r="A53" s="134"/>
      <c r="B53" s="137"/>
      <c r="C53" s="131"/>
      <c r="D53" s="131"/>
      <c r="E53" s="56">
        <v>111</v>
      </c>
      <c r="F53" s="4" t="s">
        <v>57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f t="shared" si="1"/>
        <v>0</v>
      </c>
      <c r="T53" s="58">
        <f t="shared" si="0"/>
        <v>0</v>
      </c>
      <c r="U53" s="90"/>
    </row>
    <row r="54" spans="1:21" x14ac:dyDescent="0.25">
      <c r="A54" s="134"/>
      <c r="B54" s="137"/>
      <c r="C54" s="131"/>
      <c r="D54" s="131"/>
      <c r="E54" s="5">
        <v>145</v>
      </c>
      <c r="F54" s="5" t="s">
        <v>52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f t="shared" si="1"/>
        <v>0</v>
      </c>
      <c r="T54" s="58">
        <f t="shared" si="0"/>
        <v>0</v>
      </c>
      <c r="U54" s="93">
        <f>S52+S53+S54+S55+S56+S57+S58+S59+S60+T53+T54+T55+T56+T57+T58+T59+T60</f>
        <v>0</v>
      </c>
    </row>
    <row r="55" spans="1:21" x14ac:dyDescent="0.25">
      <c r="A55" s="134"/>
      <c r="B55" s="137"/>
      <c r="C55" s="131"/>
      <c r="D55" s="131"/>
      <c r="E55" s="5">
        <v>114</v>
      </c>
      <c r="F55" s="6" t="s">
        <v>53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f t="shared" si="1"/>
        <v>0</v>
      </c>
      <c r="T55" s="58">
        <f t="shared" si="0"/>
        <v>0</v>
      </c>
      <c r="U55" s="90"/>
    </row>
    <row r="56" spans="1:21" x14ac:dyDescent="0.25">
      <c r="A56" s="134"/>
      <c r="B56" s="137"/>
      <c r="C56" s="131"/>
      <c r="D56" s="131"/>
      <c r="E56" s="5">
        <v>230</v>
      </c>
      <c r="F56" s="6" t="s">
        <v>54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f t="shared" si="1"/>
        <v>0</v>
      </c>
      <c r="T56" s="58">
        <f t="shared" si="0"/>
        <v>0</v>
      </c>
      <c r="U56" s="90"/>
    </row>
    <row r="57" spans="1:21" x14ac:dyDescent="0.25">
      <c r="A57" s="134"/>
      <c r="B57" s="137"/>
      <c r="C57" s="131"/>
      <c r="D57" s="131"/>
      <c r="E57" s="6">
        <v>123</v>
      </c>
      <c r="F57" s="6" t="s">
        <v>49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f t="shared" si="1"/>
        <v>0</v>
      </c>
      <c r="T57" s="58">
        <f t="shared" si="0"/>
        <v>0</v>
      </c>
      <c r="U57" s="90"/>
    </row>
    <row r="58" spans="1:21" x14ac:dyDescent="0.25">
      <c r="A58" s="134"/>
      <c r="B58" s="137"/>
      <c r="C58" s="131"/>
      <c r="D58" s="131"/>
      <c r="E58" s="6">
        <v>133</v>
      </c>
      <c r="F58" s="6" t="s">
        <v>55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58">
        <v>0</v>
      </c>
      <c r="T58" s="84">
        <f t="shared" si="0"/>
        <v>0</v>
      </c>
      <c r="U58" s="90"/>
    </row>
    <row r="59" spans="1:21" x14ac:dyDescent="0.25">
      <c r="A59" s="134"/>
      <c r="B59" s="137"/>
      <c r="C59" s="131"/>
      <c r="D59" s="131"/>
      <c r="E59" s="6">
        <v>191</v>
      </c>
      <c r="F59" s="6" t="s">
        <v>43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f t="shared" si="1"/>
        <v>0</v>
      </c>
      <c r="T59" s="58">
        <f t="shared" si="0"/>
        <v>0</v>
      </c>
      <c r="U59" s="90"/>
    </row>
    <row r="60" spans="1:21" ht="15.75" thickBot="1" x14ac:dyDescent="0.3">
      <c r="A60" s="135"/>
      <c r="B60" s="138"/>
      <c r="C60" s="132"/>
      <c r="D60" s="132"/>
      <c r="E60" s="9">
        <v>199</v>
      </c>
      <c r="F60" s="9" t="s">
        <v>56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f t="shared" si="1"/>
        <v>0</v>
      </c>
      <c r="T60" s="59">
        <f t="shared" si="0"/>
        <v>0</v>
      </c>
      <c r="U60" s="91"/>
    </row>
    <row r="61" spans="1:21" x14ac:dyDescent="0.25">
      <c r="A61" s="133">
        <v>0</v>
      </c>
      <c r="B61" s="136">
        <v>1067960</v>
      </c>
      <c r="C61" s="130" t="s">
        <v>226</v>
      </c>
      <c r="D61" s="130" t="s">
        <v>227</v>
      </c>
      <c r="E61" s="49">
        <v>144</v>
      </c>
      <c r="F61" s="8" t="s">
        <v>51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f t="shared" si="1"/>
        <v>0</v>
      </c>
      <c r="T61" s="57">
        <f t="shared" si="0"/>
        <v>0</v>
      </c>
      <c r="U61" s="92"/>
    </row>
    <row r="62" spans="1:21" x14ac:dyDescent="0.25">
      <c r="A62" s="134"/>
      <c r="B62" s="137"/>
      <c r="C62" s="131"/>
      <c r="D62" s="131"/>
      <c r="E62" s="56">
        <v>111</v>
      </c>
      <c r="F62" s="4" t="s">
        <v>57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f t="shared" si="1"/>
        <v>0</v>
      </c>
      <c r="T62" s="58">
        <f t="shared" si="0"/>
        <v>0</v>
      </c>
      <c r="U62" s="90"/>
    </row>
    <row r="63" spans="1:21" x14ac:dyDescent="0.25">
      <c r="A63" s="134"/>
      <c r="B63" s="137"/>
      <c r="C63" s="131"/>
      <c r="D63" s="131"/>
      <c r="E63" s="5">
        <v>145</v>
      </c>
      <c r="F63" s="5" t="s">
        <v>52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f t="shared" si="1"/>
        <v>0</v>
      </c>
      <c r="T63" s="84">
        <f t="shared" si="0"/>
        <v>0</v>
      </c>
      <c r="U63" s="90">
        <f>S61+S62+S63+S64+S65+S66+S67+S68+S69+T62+T63+T64+T65+T66+T67+T68+T69</f>
        <v>0</v>
      </c>
    </row>
    <row r="64" spans="1:21" x14ac:dyDescent="0.25">
      <c r="A64" s="134"/>
      <c r="B64" s="137"/>
      <c r="C64" s="131"/>
      <c r="D64" s="131"/>
      <c r="E64" s="5">
        <v>114</v>
      </c>
      <c r="F64" s="6" t="s">
        <v>53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f t="shared" si="1"/>
        <v>0</v>
      </c>
      <c r="T64" s="58">
        <f t="shared" si="0"/>
        <v>0</v>
      </c>
      <c r="U64" s="90"/>
    </row>
    <row r="65" spans="1:21" x14ac:dyDescent="0.25">
      <c r="A65" s="134"/>
      <c r="B65" s="137"/>
      <c r="C65" s="131"/>
      <c r="D65" s="131"/>
      <c r="E65" s="5">
        <v>230</v>
      </c>
      <c r="F65" s="6" t="s">
        <v>54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f t="shared" si="1"/>
        <v>0</v>
      </c>
      <c r="T65" s="58">
        <f t="shared" si="0"/>
        <v>0</v>
      </c>
      <c r="U65" s="90"/>
    </row>
    <row r="66" spans="1:21" x14ac:dyDescent="0.25">
      <c r="A66" s="134"/>
      <c r="B66" s="137"/>
      <c r="C66" s="131"/>
      <c r="D66" s="131"/>
      <c r="E66" s="6">
        <v>123</v>
      </c>
      <c r="F66" s="6" t="s">
        <v>49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f t="shared" si="1"/>
        <v>0</v>
      </c>
      <c r="T66" s="58">
        <f t="shared" si="0"/>
        <v>0</v>
      </c>
      <c r="U66" s="90"/>
    </row>
    <row r="67" spans="1:21" x14ac:dyDescent="0.25">
      <c r="A67" s="134"/>
      <c r="B67" s="137"/>
      <c r="C67" s="131"/>
      <c r="D67" s="131"/>
      <c r="E67" s="6">
        <v>133</v>
      </c>
      <c r="F67" s="6" t="s">
        <v>55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58">
        <f t="shared" si="1"/>
        <v>0</v>
      </c>
      <c r="T67" s="58">
        <f t="shared" si="0"/>
        <v>0</v>
      </c>
      <c r="U67" s="90"/>
    </row>
    <row r="68" spans="1:21" x14ac:dyDescent="0.25">
      <c r="A68" s="134"/>
      <c r="B68" s="137"/>
      <c r="C68" s="131"/>
      <c r="D68" s="131"/>
      <c r="E68" s="6">
        <v>191</v>
      </c>
      <c r="F68" s="6" t="s">
        <v>43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f t="shared" si="1"/>
        <v>0</v>
      </c>
      <c r="T68" s="58">
        <f t="shared" si="0"/>
        <v>0</v>
      </c>
      <c r="U68" s="90"/>
    </row>
    <row r="69" spans="1:21" ht="15.75" thickBot="1" x14ac:dyDescent="0.3">
      <c r="A69" s="135"/>
      <c r="B69" s="138"/>
      <c r="C69" s="132"/>
      <c r="D69" s="132"/>
      <c r="E69" s="9">
        <v>199</v>
      </c>
      <c r="F69" s="9" t="s">
        <v>56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f t="shared" si="1"/>
        <v>0</v>
      </c>
      <c r="T69" s="59">
        <f t="shared" si="0"/>
        <v>0</v>
      </c>
      <c r="U69" s="91"/>
    </row>
    <row r="70" spans="1:21" x14ac:dyDescent="0.25">
      <c r="A70" s="133">
        <v>0</v>
      </c>
      <c r="B70" s="136">
        <v>2325853</v>
      </c>
      <c r="C70" s="130" t="s">
        <v>228</v>
      </c>
      <c r="D70" s="130" t="s">
        <v>229</v>
      </c>
      <c r="E70" s="49">
        <v>144</v>
      </c>
      <c r="F70" s="8" t="s">
        <v>51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f t="shared" si="1"/>
        <v>0</v>
      </c>
      <c r="T70" s="57">
        <f t="shared" si="0"/>
        <v>0</v>
      </c>
      <c r="U70" s="92"/>
    </row>
    <row r="71" spans="1:21" x14ac:dyDescent="0.25">
      <c r="A71" s="134"/>
      <c r="B71" s="137"/>
      <c r="C71" s="131"/>
      <c r="D71" s="131"/>
      <c r="E71" s="56">
        <v>111</v>
      </c>
      <c r="F71" s="4" t="s">
        <v>57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f t="shared" si="1"/>
        <v>0</v>
      </c>
      <c r="T71" s="58">
        <f t="shared" si="0"/>
        <v>0</v>
      </c>
      <c r="U71" s="90"/>
    </row>
    <row r="72" spans="1:21" x14ac:dyDescent="0.25">
      <c r="A72" s="134"/>
      <c r="B72" s="137"/>
      <c r="C72" s="131"/>
      <c r="D72" s="131"/>
      <c r="E72" s="5">
        <v>145</v>
      </c>
      <c r="F72" s="5" t="s">
        <v>52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f t="shared" si="1"/>
        <v>0</v>
      </c>
      <c r="T72" s="58">
        <f t="shared" ref="T72:T135" si="2">S72/12</f>
        <v>0</v>
      </c>
      <c r="U72" s="93">
        <f>S70+S71+S72+S73+S74+S75+S76+S77+S78+T71+T72+T73+T74+T75+T76+T77+T78</f>
        <v>26788016.666666668</v>
      </c>
    </row>
    <row r="73" spans="1:21" x14ac:dyDescent="0.25">
      <c r="A73" s="134"/>
      <c r="B73" s="137"/>
      <c r="C73" s="131"/>
      <c r="D73" s="131"/>
      <c r="E73" s="5">
        <v>114</v>
      </c>
      <c r="F73" s="6" t="s">
        <v>53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f t="shared" si="1"/>
        <v>0</v>
      </c>
      <c r="T73" s="58">
        <f t="shared" si="2"/>
        <v>0</v>
      </c>
      <c r="U73" s="90"/>
    </row>
    <row r="74" spans="1:21" x14ac:dyDescent="0.25">
      <c r="A74" s="134"/>
      <c r="B74" s="137"/>
      <c r="C74" s="131"/>
      <c r="D74" s="131"/>
      <c r="E74" s="5">
        <v>230</v>
      </c>
      <c r="F74" s="6" t="s">
        <v>54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f t="shared" si="1"/>
        <v>0</v>
      </c>
      <c r="T74" s="58">
        <f t="shared" si="2"/>
        <v>0</v>
      </c>
      <c r="U74" s="90"/>
    </row>
    <row r="75" spans="1:21" x14ac:dyDescent="0.25">
      <c r="A75" s="134"/>
      <c r="B75" s="137"/>
      <c r="C75" s="131"/>
      <c r="D75" s="131"/>
      <c r="E75" s="6">
        <v>123</v>
      </c>
      <c r="F75" s="6" t="s">
        <v>49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f t="shared" si="1"/>
        <v>0</v>
      </c>
      <c r="T75" s="58">
        <f t="shared" si="2"/>
        <v>0</v>
      </c>
      <c r="U75" s="90"/>
    </row>
    <row r="76" spans="1:21" x14ac:dyDescent="0.25">
      <c r="A76" s="134"/>
      <c r="B76" s="137"/>
      <c r="C76" s="131"/>
      <c r="D76" s="131"/>
      <c r="E76" s="6">
        <v>133</v>
      </c>
      <c r="F76" s="6" t="s">
        <v>55</v>
      </c>
      <c r="G76" s="83">
        <v>0</v>
      </c>
      <c r="H76" s="118">
        <v>0</v>
      </c>
      <c r="I76" s="117">
        <v>2000000</v>
      </c>
      <c r="J76" s="65">
        <v>2000000</v>
      </c>
      <c r="K76" s="65">
        <v>2000000</v>
      </c>
      <c r="L76" s="65">
        <v>2000000</v>
      </c>
      <c r="M76" s="65">
        <v>2000000</v>
      </c>
      <c r="N76" s="117">
        <v>2000000</v>
      </c>
      <c r="O76" s="58">
        <v>0</v>
      </c>
      <c r="P76" s="58">
        <v>0</v>
      </c>
      <c r="Q76" s="58">
        <v>0</v>
      </c>
      <c r="R76" s="58">
        <v>0</v>
      </c>
      <c r="S76" s="58">
        <f t="shared" si="1"/>
        <v>12000000</v>
      </c>
      <c r="T76" s="58">
        <f t="shared" si="2"/>
        <v>1000000</v>
      </c>
      <c r="U76" s="90"/>
    </row>
    <row r="77" spans="1:21" x14ac:dyDescent="0.25">
      <c r="A77" s="134"/>
      <c r="B77" s="137"/>
      <c r="C77" s="131"/>
      <c r="D77" s="131"/>
      <c r="E77" s="6">
        <v>191</v>
      </c>
      <c r="F77" s="6" t="s">
        <v>43</v>
      </c>
      <c r="G77" s="58">
        <v>0</v>
      </c>
      <c r="H77" s="118">
        <v>0</v>
      </c>
      <c r="I77" s="118">
        <v>0</v>
      </c>
      <c r="J77" s="120">
        <v>0</v>
      </c>
      <c r="K77" s="120">
        <v>0</v>
      </c>
      <c r="L77" s="120">
        <v>0</v>
      </c>
      <c r="M77" s="120">
        <v>0</v>
      </c>
      <c r="N77" s="118">
        <v>0</v>
      </c>
      <c r="O77" s="58">
        <v>0</v>
      </c>
      <c r="P77" s="58">
        <v>0</v>
      </c>
      <c r="Q77" s="58">
        <v>0</v>
      </c>
      <c r="R77" s="58">
        <v>0</v>
      </c>
      <c r="S77" s="58">
        <f t="shared" si="1"/>
        <v>0</v>
      </c>
      <c r="T77" s="58">
        <f t="shared" si="2"/>
        <v>0</v>
      </c>
      <c r="U77" s="90"/>
    </row>
    <row r="78" spans="1:21" ht="15.75" thickBot="1" x14ac:dyDescent="0.3">
      <c r="A78" s="135"/>
      <c r="B78" s="138"/>
      <c r="C78" s="132"/>
      <c r="D78" s="132"/>
      <c r="E78" s="9">
        <v>199</v>
      </c>
      <c r="F78" s="9" t="s">
        <v>56</v>
      </c>
      <c r="G78" s="59">
        <v>0</v>
      </c>
      <c r="H78" s="116">
        <v>1818200</v>
      </c>
      <c r="I78" s="119">
        <v>1818200</v>
      </c>
      <c r="J78" s="121">
        <v>1818200</v>
      </c>
      <c r="K78" s="121">
        <v>1818200</v>
      </c>
      <c r="L78" s="121">
        <v>1818200</v>
      </c>
      <c r="M78" s="121">
        <v>1818200</v>
      </c>
      <c r="N78" s="119">
        <v>1818200</v>
      </c>
      <c r="O78" s="58">
        <v>0</v>
      </c>
      <c r="P78" s="58">
        <v>0</v>
      </c>
      <c r="Q78" s="58">
        <v>0</v>
      </c>
      <c r="R78" s="58">
        <v>0</v>
      </c>
      <c r="S78" s="59">
        <f t="shared" si="1"/>
        <v>12727400</v>
      </c>
      <c r="T78" s="88">
        <f t="shared" si="2"/>
        <v>1060616.6666666667</v>
      </c>
      <c r="U78" s="91"/>
    </row>
    <row r="79" spans="1:21" x14ac:dyDescent="0.25">
      <c r="A79" s="133">
        <v>0</v>
      </c>
      <c r="B79" s="127">
        <v>2183777</v>
      </c>
      <c r="C79" s="130" t="s">
        <v>230</v>
      </c>
      <c r="D79" s="130" t="s">
        <v>231</v>
      </c>
      <c r="E79" s="49">
        <v>144</v>
      </c>
      <c r="F79" s="8" t="s">
        <v>51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f t="shared" si="1"/>
        <v>0</v>
      </c>
      <c r="T79" s="57">
        <f t="shared" si="2"/>
        <v>0</v>
      </c>
      <c r="U79" s="92"/>
    </row>
    <row r="80" spans="1:21" x14ac:dyDescent="0.25">
      <c r="A80" s="134"/>
      <c r="B80" s="128"/>
      <c r="C80" s="131"/>
      <c r="D80" s="131"/>
      <c r="E80" s="56">
        <v>111</v>
      </c>
      <c r="F80" s="4" t="s">
        <v>57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f t="shared" si="1"/>
        <v>0</v>
      </c>
      <c r="T80" s="58">
        <f t="shared" si="2"/>
        <v>0</v>
      </c>
      <c r="U80" s="90"/>
    </row>
    <row r="81" spans="1:21" x14ac:dyDescent="0.25">
      <c r="A81" s="134"/>
      <c r="B81" s="128"/>
      <c r="C81" s="131"/>
      <c r="D81" s="131"/>
      <c r="E81" s="5">
        <v>145</v>
      </c>
      <c r="F81" s="5" t="s">
        <v>52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f t="shared" si="1"/>
        <v>0</v>
      </c>
      <c r="T81" s="58">
        <f t="shared" si="2"/>
        <v>0</v>
      </c>
      <c r="U81" s="93">
        <f>S79+S80+S81+S82+S83+S84+S85+S86+S87+T80+T81+T82+T83+T84+T85+T86+T87</f>
        <v>9951175</v>
      </c>
    </row>
    <row r="82" spans="1:21" x14ac:dyDescent="0.25">
      <c r="A82" s="134"/>
      <c r="B82" s="128"/>
      <c r="C82" s="131"/>
      <c r="D82" s="131"/>
      <c r="E82" s="5">
        <v>114</v>
      </c>
      <c r="F82" s="6" t="s">
        <v>53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f t="shared" si="1"/>
        <v>0</v>
      </c>
      <c r="T82" s="58">
        <f t="shared" si="2"/>
        <v>0</v>
      </c>
      <c r="U82" s="90"/>
    </row>
    <row r="83" spans="1:21" x14ac:dyDescent="0.25">
      <c r="A83" s="134"/>
      <c r="B83" s="128"/>
      <c r="C83" s="131"/>
      <c r="D83" s="131"/>
      <c r="E83" s="5">
        <v>230</v>
      </c>
      <c r="F83" s="6" t="s">
        <v>54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f t="shared" si="1"/>
        <v>0</v>
      </c>
      <c r="T83" s="58">
        <f t="shared" si="2"/>
        <v>0</v>
      </c>
      <c r="U83" s="90"/>
    </row>
    <row r="84" spans="1:21" x14ac:dyDescent="0.25">
      <c r="A84" s="134"/>
      <c r="B84" s="128"/>
      <c r="C84" s="131"/>
      <c r="D84" s="131"/>
      <c r="E84" s="6">
        <v>123</v>
      </c>
      <c r="F84" s="6" t="s">
        <v>49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f t="shared" si="1"/>
        <v>0</v>
      </c>
      <c r="T84" s="58">
        <f t="shared" si="2"/>
        <v>0</v>
      </c>
      <c r="U84" s="90"/>
    </row>
    <row r="85" spans="1:21" x14ac:dyDescent="0.25">
      <c r="A85" s="134"/>
      <c r="B85" s="128"/>
      <c r="C85" s="131"/>
      <c r="D85" s="131"/>
      <c r="E85" s="6">
        <v>133</v>
      </c>
      <c r="F85" s="6" t="s">
        <v>55</v>
      </c>
      <c r="G85" s="83">
        <v>0</v>
      </c>
      <c r="H85" s="80">
        <v>0</v>
      </c>
      <c r="I85" s="80">
        <v>918570</v>
      </c>
      <c r="J85" s="80">
        <v>918570</v>
      </c>
      <c r="K85" s="80">
        <v>918570</v>
      </c>
      <c r="L85" s="80">
        <v>918570</v>
      </c>
      <c r="M85" s="80">
        <v>918570</v>
      </c>
      <c r="N85" s="80">
        <v>918570</v>
      </c>
      <c r="O85" s="80">
        <v>918570</v>
      </c>
      <c r="P85" s="80">
        <v>918570</v>
      </c>
      <c r="Q85" s="80">
        <v>918570</v>
      </c>
      <c r="R85" s="80">
        <v>918570</v>
      </c>
      <c r="S85" s="109">
        <f t="shared" si="1"/>
        <v>9185700</v>
      </c>
      <c r="T85" s="84">
        <f t="shared" si="2"/>
        <v>765475</v>
      </c>
      <c r="U85" s="90"/>
    </row>
    <row r="86" spans="1:21" x14ac:dyDescent="0.25">
      <c r="A86" s="134"/>
      <c r="B86" s="128"/>
      <c r="C86" s="131"/>
      <c r="D86" s="131"/>
      <c r="E86" s="6">
        <v>191</v>
      </c>
      <c r="F86" s="6" t="s">
        <v>43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f t="shared" si="1"/>
        <v>0</v>
      </c>
      <c r="T86" s="58">
        <f t="shared" si="2"/>
        <v>0</v>
      </c>
      <c r="U86" s="90"/>
    </row>
    <row r="87" spans="1:21" ht="15.75" thickBot="1" x14ac:dyDescent="0.3">
      <c r="A87" s="135"/>
      <c r="B87" s="129"/>
      <c r="C87" s="132"/>
      <c r="D87" s="132"/>
      <c r="E87" s="9">
        <v>199</v>
      </c>
      <c r="F87" s="9" t="s">
        <v>56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f t="shared" si="1"/>
        <v>0</v>
      </c>
      <c r="T87" s="59">
        <f t="shared" si="2"/>
        <v>0</v>
      </c>
      <c r="U87" s="91"/>
    </row>
    <row r="88" spans="1:21" x14ac:dyDescent="0.25">
      <c r="A88" s="133">
        <v>0</v>
      </c>
      <c r="B88" s="127">
        <v>2443088</v>
      </c>
      <c r="C88" s="130" t="s">
        <v>232</v>
      </c>
      <c r="D88" s="130" t="s">
        <v>233</v>
      </c>
      <c r="E88" s="49">
        <v>144</v>
      </c>
      <c r="F88" s="8" t="s">
        <v>51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f t="shared" si="1"/>
        <v>0</v>
      </c>
      <c r="T88" s="57">
        <f t="shared" si="2"/>
        <v>0</v>
      </c>
      <c r="U88" s="92"/>
    </row>
    <row r="89" spans="1:21" x14ac:dyDescent="0.25">
      <c r="A89" s="134"/>
      <c r="B89" s="128"/>
      <c r="C89" s="131"/>
      <c r="D89" s="131"/>
      <c r="E89" s="56">
        <v>111</v>
      </c>
      <c r="F89" s="4" t="s">
        <v>57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f t="shared" ref="S89:S141" si="3">G89+H89+I89+J89+K89+L89+M89+N89+O89+P89+Q89+R89</f>
        <v>0</v>
      </c>
      <c r="T89" s="58">
        <f t="shared" si="2"/>
        <v>0</v>
      </c>
      <c r="U89" s="90"/>
    </row>
    <row r="90" spans="1:21" x14ac:dyDescent="0.25">
      <c r="A90" s="134"/>
      <c r="B90" s="128"/>
      <c r="C90" s="131"/>
      <c r="D90" s="131"/>
      <c r="E90" s="5">
        <v>145</v>
      </c>
      <c r="F90" s="5" t="s">
        <v>52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f t="shared" si="3"/>
        <v>0</v>
      </c>
      <c r="T90" s="58">
        <f t="shared" si="2"/>
        <v>0</v>
      </c>
      <c r="U90" s="90">
        <f>S88+S89+S90+S91+S92+S93+S94+S95+S96+T89+T90+T91+T92+T93+T94+T95+T96</f>
        <v>19110000</v>
      </c>
    </row>
    <row r="91" spans="1:21" x14ac:dyDescent="0.25">
      <c r="A91" s="134"/>
      <c r="B91" s="128"/>
      <c r="C91" s="131"/>
      <c r="D91" s="131"/>
      <c r="E91" s="5">
        <v>114</v>
      </c>
      <c r="F91" s="6" t="s">
        <v>53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f t="shared" si="3"/>
        <v>0</v>
      </c>
      <c r="T91" s="58">
        <f t="shared" si="2"/>
        <v>0</v>
      </c>
      <c r="U91" s="90"/>
    </row>
    <row r="92" spans="1:21" x14ac:dyDescent="0.25">
      <c r="A92" s="134"/>
      <c r="B92" s="128"/>
      <c r="C92" s="131"/>
      <c r="D92" s="131"/>
      <c r="E92" s="5">
        <v>230</v>
      </c>
      <c r="F92" s="6" t="s">
        <v>54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f t="shared" si="3"/>
        <v>0</v>
      </c>
      <c r="T92" s="58">
        <f t="shared" si="2"/>
        <v>0</v>
      </c>
      <c r="U92" s="90"/>
    </row>
    <row r="93" spans="1:21" x14ac:dyDescent="0.25">
      <c r="A93" s="134"/>
      <c r="B93" s="128"/>
      <c r="C93" s="131"/>
      <c r="D93" s="131"/>
      <c r="E93" s="6">
        <v>123</v>
      </c>
      <c r="F93" s="6" t="s">
        <v>49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f t="shared" si="3"/>
        <v>0</v>
      </c>
      <c r="T93" s="58">
        <f t="shared" si="2"/>
        <v>0</v>
      </c>
      <c r="U93" s="90"/>
    </row>
    <row r="94" spans="1:21" x14ac:dyDescent="0.25">
      <c r="A94" s="134"/>
      <c r="B94" s="128"/>
      <c r="C94" s="131"/>
      <c r="D94" s="131"/>
      <c r="E94" s="6">
        <v>133</v>
      </c>
      <c r="F94" s="6" t="s">
        <v>55</v>
      </c>
      <c r="G94" s="83">
        <v>0</v>
      </c>
      <c r="H94" s="58">
        <v>0</v>
      </c>
      <c r="I94" s="78">
        <v>1020000</v>
      </c>
      <c r="J94" s="78">
        <v>1020000</v>
      </c>
      <c r="K94" s="78">
        <v>1020000</v>
      </c>
      <c r="L94" s="78">
        <v>1020000</v>
      </c>
      <c r="M94" s="78">
        <v>1020000</v>
      </c>
      <c r="N94" s="78">
        <v>1020000</v>
      </c>
      <c r="O94" s="78">
        <v>1020000</v>
      </c>
      <c r="P94" s="78">
        <v>1020000</v>
      </c>
      <c r="Q94" s="78">
        <v>1020000</v>
      </c>
      <c r="R94" s="78">
        <v>1020000</v>
      </c>
      <c r="S94" s="58">
        <f t="shared" si="3"/>
        <v>10200000</v>
      </c>
      <c r="T94" s="58">
        <f t="shared" si="2"/>
        <v>850000</v>
      </c>
      <c r="U94" s="90"/>
    </row>
    <row r="95" spans="1:21" x14ac:dyDescent="0.25">
      <c r="A95" s="134"/>
      <c r="B95" s="128"/>
      <c r="C95" s="131"/>
      <c r="D95" s="131"/>
      <c r="E95" s="6">
        <v>191</v>
      </c>
      <c r="F95" s="6" t="s">
        <v>43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f t="shared" si="3"/>
        <v>0</v>
      </c>
      <c r="T95" s="58">
        <f t="shared" si="2"/>
        <v>0</v>
      </c>
      <c r="U95" s="90"/>
    </row>
    <row r="96" spans="1:21" ht="15.75" thickBot="1" x14ac:dyDescent="0.3">
      <c r="A96" s="135"/>
      <c r="B96" s="129"/>
      <c r="C96" s="132"/>
      <c r="D96" s="132"/>
      <c r="E96" s="9">
        <v>199</v>
      </c>
      <c r="F96" s="9" t="s">
        <v>56</v>
      </c>
      <c r="G96" s="59">
        <v>0</v>
      </c>
      <c r="H96" s="59">
        <v>0</v>
      </c>
      <c r="I96" s="82">
        <v>744000</v>
      </c>
      <c r="J96" s="82">
        <v>744000</v>
      </c>
      <c r="K96" s="82">
        <v>744000</v>
      </c>
      <c r="L96" s="82">
        <v>744000</v>
      </c>
      <c r="M96" s="82">
        <v>744000</v>
      </c>
      <c r="N96" s="82">
        <v>744000</v>
      </c>
      <c r="O96" s="82">
        <v>744000</v>
      </c>
      <c r="P96" s="82">
        <v>744000</v>
      </c>
      <c r="Q96" s="82">
        <v>744000</v>
      </c>
      <c r="R96" s="82">
        <v>744000</v>
      </c>
      <c r="S96" s="59">
        <f t="shared" si="3"/>
        <v>7440000</v>
      </c>
      <c r="T96" s="59">
        <f t="shared" si="2"/>
        <v>620000</v>
      </c>
      <c r="U96" s="91"/>
    </row>
    <row r="97" spans="1:21" x14ac:dyDescent="0.25">
      <c r="A97" s="133">
        <v>0</v>
      </c>
      <c r="B97" s="127">
        <v>2335507</v>
      </c>
      <c r="C97" s="130" t="s">
        <v>218</v>
      </c>
      <c r="D97" s="130" t="s">
        <v>234</v>
      </c>
      <c r="E97" s="49">
        <v>144</v>
      </c>
      <c r="F97" s="8" t="s">
        <v>51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7">
        <f t="shared" si="3"/>
        <v>0</v>
      </c>
      <c r="T97" s="57">
        <f t="shared" si="2"/>
        <v>0</v>
      </c>
      <c r="U97" s="92"/>
    </row>
    <row r="98" spans="1:21" x14ac:dyDescent="0.25">
      <c r="A98" s="134"/>
      <c r="B98" s="128"/>
      <c r="C98" s="131"/>
      <c r="D98" s="131"/>
      <c r="E98" s="56">
        <v>111</v>
      </c>
      <c r="F98" s="4" t="s">
        <v>57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f t="shared" si="3"/>
        <v>0</v>
      </c>
      <c r="T98" s="58">
        <f t="shared" si="2"/>
        <v>0</v>
      </c>
      <c r="U98" s="90"/>
    </row>
    <row r="99" spans="1:21" x14ac:dyDescent="0.25">
      <c r="A99" s="134"/>
      <c r="B99" s="128"/>
      <c r="C99" s="131"/>
      <c r="D99" s="131"/>
      <c r="E99" s="5">
        <v>145</v>
      </c>
      <c r="F99" s="5" t="s">
        <v>52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f t="shared" si="3"/>
        <v>0</v>
      </c>
      <c r="T99" s="58">
        <f t="shared" si="2"/>
        <v>0</v>
      </c>
      <c r="U99" s="93">
        <f>S97+S98+S99+S100+S101+S102+S103+S104+S105+T98+T99+T100+T101+T102+T103+T104+T105</f>
        <v>5389258.333333333</v>
      </c>
    </row>
    <row r="100" spans="1:21" x14ac:dyDescent="0.25">
      <c r="A100" s="134"/>
      <c r="B100" s="128"/>
      <c r="C100" s="131"/>
      <c r="D100" s="131"/>
      <c r="E100" s="5">
        <v>114</v>
      </c>
      <c r="F100" s="6" t="s">
        <v>53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f t="shared" si="3"/>
        <v>0</v>
      </c>
      <c r="T100" s="58">
        <f t="shared" si="2"/>
        <v>0</v>
      </c>
      <c r="U100" s="90"/>
    </row>
    <row r="101" spans="1:21" x14ac:dyDescent="0.25">
      <c r="A101" s="134"/>
      <c r="B101" s="128"/>
      <c r="C101" s="131"/>
      <c r="D101" s="131"/>
      <c r="E101" s="5">
        <v>230</v>
      </c>
      <c r="F101" s="6" t="s">
        <v>54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f t="shared" si="3"/>
        <v>0</v>
      </c>
      <c r="T101" s="58">
        <f t="shared" si="2"/>
        <v>0</v>
      </c>
      <c r="U101" s="90"/>
    </row>
    <row r="102" spans="1:21" x14ac:dyDescent="0.25">
      <c r="A102" s="134"/>
      <c r="B102" s="128"/>
      <c r="C102" s="131"/>
      <c r="D102" s="131"/>
      <c r="E102" s="6">
        <v>123</v>
      </c>
      <c r="F102" s="6" t="s">
        <v>49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f t="shared" si="3"/>
        <v>0</v>
      </c>
      <c r="T102" s="58">
        <f t="shared" si="2"/>
        <v>0</v>
      </c>
      <c r="U102" s="90"/>
    </row>
    <row r="103" spans="1:21" x14ac:dyDescent="0.25">
      <c r="A103" s="134"/>
      <c r="B103" s="128"/>
      <c r="C103" s="131"/>
      <c r="D103" s="131"/>
      <c r="E103" s="6">
        <v>133</v>
      </c>
      <c r="F103" s="6" t="s">
        <v>55</v>
      </c>
      <c r="G103" s="83">
        <v>0</v>
      </c>
      <c r="H103" s="58"/>
      <c r="I103" s="78">
        <v>497470</v>
      </c>
      <c r="J103" s="78">
        <v>497470</v>
      </c>
      <c r="K103" s="78">
        <v>497470</v>
      </c>
      <c r="L103" s="78">
        <v>497470</v>
      </c>
      <c r="M103" s="78">
        <v>497470</v>
      </c>
      <c r="N103" s="78">
        <v>497470</v>
      </c>
      <c r="O103" s="78">
        <v>497470</v>
      </c>
      <c r="P103" s="78">
        <v>497470</v>
      </c>
      <c r="Q103" s="78">
        <v>497470</v>
      </c>
      <c r="R103" s="78">
        <v>497470</v>
      </c>
      <c r="S103" s="58">
        <f t="shared" si="3"/>
        <v>4974700</v>
      </c>
      <c r="T103" s="84">
        <f t="shared" si="2"/>
        <v>414558.33333333331</v>
      </c>
      <c r="U103" s="90"/>
    </row>
    <row r="104" spans="1:21" x14ac:dyDescent="0.25">
      <c r="A104" s="134"/>
      <c r="B104" s="128"/>
      <c r="C104" s="131"/>
      <c r="D104" s="131"/>
      <c r="E104" s="6">
        <v>191</v>
      </c>
      <c r="F104" s="6" t="s">
        <v>43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f t="shared" si="3"/>
        <v>0</v>
      </c>
      <c r="T104" s="58">
        <f t="shared" si="2"/>
        <v>0</v>
      </c>
      <c r="U104" s="90"/>
    </row>
    <row r="105" spans="1:21" ht="15.75" thickBot="1" x14ac:dyDescent="0.3">
      <c r="A105" s="135"/>
      <c r="B105" s="129"/>
      <c r="C105" s="132"/>
      <c r="D105" s="132"/>
      <c r="E105" s="9">
        <v>199</v>
      </c>
      <c r="F105" s="9" t="s">
        <v>56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f t="shared" si="2"/>
        <v>0</v>
      </c>
      <c r="U105" s="91"/>
    </row>
    <row r="106" spans="1:21" x14ac:dyDescent="0.25">
      <c r="A106" s="133">
        <v>0</v>
      </c>
      <c r="B106" s="127">
        <v>453505</v>
      </c>
      <c r="C106" s="130" t="s">
        <v>235</v>
      </c>
      <c r="D106" s="130" t="s">
        <v>236</v>
      </c>
      <c r="E106" s="49">
        <v>144</v>
      </c>
      <c r="F106" s="8" t="s">
        <v>51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f t="shared" si="3"/>
        <v>0</v>
      </c>
      <c r="T106" s="57">
        <f t="shared" si="2"/>
        <v>0</v>
      </c>
      <c r="U106" s="92"/>
    </row>
    <row r="107" spans="1:21" x14ac:dyDescent="0.25">
      <c r="A107" s="134"/>
      <c r="B107" s="128"/>
      <c r="C107" s="131"/>
      <c r="D107" s="131"/>
      <c r="E107" s="56">
        <v>111</v>
      </c>
      <c r="F107" s="4" t="s">
        <v>57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f t="shared" si="3"/>
        <v>0</v>
      </c>
      <c r="T107" s="58">
        <f t="shared" si="2"/>
        <v>0</v>
      </c>
      <c r="U107" s="90"/>
    </row>
    <row r="108" spans="1:21" x14ac:dyDescent="0.25">
      <c r="A108" s="134"/>
      <c r="B108" s="128"/>
      <c r="C108" s="131"/>
      <c r="D108" s="131"/>
      <c r="E108" s="5">
        <v>145</v>
      </c>
      <c r="F108" s="5" t="s">
        <v>52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f t="shared" si="3"/>
        <v>0</v>
      </c>
      <c r="T108" s="58">
        <f t="shared" si="2"/>
        <v>0</v>
      </c>
      <c r="U108" s="90">
        <f>S106+S107+S108+S109+S110+S111+S112+S113+S114+T107+T108+T109+T110+T111+T112+T113+T114</f>
        <v>6500000</v>
      </c>
    </row>
    <row r="109" spans="1:21" x14ac:dyDescent="0.25">
      <c r="A109" s="134"/>
      <c r="B109" s="128"/>
      <c r="C109" s="131"/>
      <c r="D109" s="131"/>
      <c r="E109" s="5">
        <v>114</v>
      </c>
      <c r="F109" s="6" t="s">
        <v>53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f t="shared" si="3"/>
        <v>0</v>
      </c>
      <c r="T109" s="58">
        <f t="shared" si="2"/>
        <v>0</v>
      </c>
      <c r="U109" s="90"/>
    </row>
    <row r="110" spans="1:21" x14ac:dyDescent="0.25">
      <c r="A110" s="134"/>
      <c r="B110" s="128"/>
      <c r="C110" s="131"/>
      <c r="D110" s="131"/>
      <c r="E110" s="5">
        <v>230</v>
      </c>
      <c r="F110" s="6" t="s">
        <v>54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f t="shared" si="3"/>
        <v>0</v>
      </c>
      <c r="T110" s="58">
        <f t="shared" si="2"/>
        <v>0</v>
      </c>
      <c r="U110" s="90"/>
    </row>
    <row r="111" spans="1:21" x14ac:dyDescent="0.25">
      <c r="A111" s="134"/>
      <c r="B111" s="128"/>
      <c r="C111" s="131"/>
      <c r="D111" s="131"/>
      <c r="E111" s="6">
        <v>123</v>
      </c>
      <c r="F111" s="6" t="s">
        <v>49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  <c r="S111" s="58">
        <f t="shared" si="3"/>
        <v>0</v>
      </c>
      <c r="T111" s="58">
        <f t="shared" si="2"/>
        <v>0</v>
      </c>
      <c r="U111" s="90"/>
    </row>
    <row r="112" spans="1:21" x14ac:dyDescent="0.25">
      <c r="A112" s="134"/>
      <c r="B112" s="128"/>
      <c r="C112" s="131"/>
      <c r="D112" s="131"/>
      <c r="E112" s="6">
        <v>133</v>
      </c>
      <c r="F112" s="6" t="s">
        <v>55</v>
      </c>
      <c r="G112" s="83">
        <v>0</v>
      </c>
      <c r="H112" s="58"/>
      <c r="I112" s="78">
        <v>600000</v>
      </c>
      <c r="J112" s="78">
        <v>600000</v>
      </c>
      <c r="K112" s="78">
        <v>600000</v>
      </c>
      <c r="L112" s="78">
        <v>600000</v>
      </c>
      <c r="M112" s="78">
        <v>600000</v>
      </c>
      <c r="N112" s="78">
        <v>600000</v>
      </c>
      <c r="O112" s="78">
        <v>600000</v>
      </c>
      <c r="P112" s="78">
        <v>600000</v>
      </c>
      <c r="Q112" s="78">
        <v>600000</v>
      </c>
      <c r="R112" s="78">
        <v>600000</v>
      </c>
      <c r="S112" s="58">
        <f t="shared" si="3"/>
        <v>6000000</v>
      </c>
      <c r="T112" s="58">
        <f t="shared" si="2"/>
        <v>500000</v>
      </c>
      <c r="U112" s="90"/>
    </row>
    <row r="113" spans="1:21" x14ac:dyDescent="0.25">
      <c r="A113" s="134"/>
      <c r="B113" s="128"/>
      <c r="C113" s="131"/>
      <c r="D113" s="131"/>
      <c r="E113" s="6">
        <v>191</v>
      </c>
      <c r="F113" s="6" t="s">
        <v>43</v>
      </c>
      <c r="G113" s="58"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>
        <f t="shared" si="3"/>
        <v>0</v>
      </c>
      <c r="T113" s="58">
        <f t="shared" si="2"/>
        <v>0</v>
      </c>
      <c r="U113" s="90"/>
    </row>
    <row r="114" spans="1:21" ht="15.75" thickBot="1" x14ac:dyDescent="0.3">
      <c r="A114" s="135"/>
      <c r="B114" s="129"/>
      <c r="C114" s="132"/>
      <c r="D114" s="132"/>
      <c r="E114" s="9">
        <v>199</v>
      </c>
      <c r="F114" s="9" t="s">
        <v>56</v>
      </c>
      <c r="G114" s="59">
        <v>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>
        <f t="shared" si="3"/>
        <v>0</v>
      </c>
      <c r="T114" s="59">
        <f t="shared" si="2"/>
        <v>0</v>
      </c>
      <c r="U114" s="91"/>
    </row>
    <row r="115" spans="1:21" ht="15" customHeight="1" x14ac:dyDescent="0.25">
      <c r="A115" s="133">
        <v>0</v>
      </c>
      <c r="B115" s="127">
        <v>1303255</v>
      </c>
      <c r="C115" s="130" t="s">
        <v>32</v>
      </c>
      <c r="D115" s="130" t="s">
        <v>70</v>
      </c>
      <c r="E115" s="49">
        <v>144</v>
      </c>
      <c r="F115" s="8" t="s">
        <v>51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57">
        <f t="shared" si="3"/>
        <v>0</v>
      </c>
      <c r="T115" s="57">
        <f t="shared" si="2"/>
        <v>0</v>
      </c>
      <c r="U115" s="92"/>
    </row>
    <row r="116" spans="1:21" x14ac:dyDescent="0.25">
      <c r="A116" s="134"/>
      <c r="B116" s="128"/>
      <c r="C116" s="131"/>
      <c r="D116" s="131"/>
      <c r="E116" s="56">
        <v>111</v>
      </c>
      <c r="F116" s="4" t="s">
        <v>57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  <c r="S116" s="58">
        <f t="shared" si="3"/>
        <v>0</v>
      </c>
      <c r="T116" s="58">
        <f t="shared" si="2"/>
        <v>0</v>
      </c>
      <c r="U116" s="90"/>
    </row>
    <row r="117" spans="1:21" x14ac:dyDescent="0.25">
      <c r="A117" s="134"/>
      <c r="B117" s="128"/>
      <c r="C117" s="131"/>
      <c r="D117" s="131"/>
      <c r="E117" s="5">
        <v>145</v>
      </c>
      <c r="F117" s="5" t="s">
        <v>52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f t="shared" si="3"/>
        <v>0</v>
      </c>
      <c r="T117" s="58">
        <f t="shared" si="2"/>
        <v>0</v>
      </c>
      <c r="U117" s="90">
        <f>S115+S116+S117+S118+S119+S120+S121+S122+S123+T116+T117+T118+T119+T120+T121+T122+T123</f>
        <v>0</v>
      </c>
    </row>
    <row r="118" spans="1:21" x14ac:dyDescent="0.25">
      <c r="A118" s="134"/>
      <c r="B118" s="128"/>
      <c r="C118" s="131"/>
      <c r="D118" s="131"/>
      <c r="E118" s="5">
        <v>114</v>
      </c>
      <c r="F118" s="6" t="s">
        <v>53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f t="shared" si="3"/>
        <v>0</v>
      </c>
      <c r="T118" s="58">
        <f t="shared" si="2"/>
        <v>0</v>
      </c>
      <c r="U118" s="90"/>
    </row>
    <row r="119" spans="1:21" x14ac:dyDescent="0.25">
      <c r="A119" s="134"/>
      <c r="B119" s="128"/>
      <c r="C119" s="131"/>
      <c r="D119" s="131"/>
      <c r="E119" s="5">
        <v>230</v>
      </c>
      <c r="F119" s="6" t="s">
        <v>54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f t="shared" si="3"/>
        <v>0</v>
      </c>
      <c r="T119" s="58">
        <f t="shared" si="2"/>
        <v>0</v>
      </c>
      <c r="U119" s="90"/>
    </row>
    <row r="120" spans="1:21" x14ac:dyDescent="0.25">
      <c r="A120" s="134"/>
      <c r="B120" s="128"/>
      <c r="C120" s="131"/>
      <c r="D120" s="131"/>
      <c r="E120" s="6">
        <v>123</v>
      </c>
      <c r="F120" s="6" t="s">
        <v>49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  <c r="S120" s="58">
        <f t="shared" si="3"/>
        <v>0</v>
      </c>
      <c r="T120" s="58">
        <f t="shared" si="2"/>
        <v>0</v>
      </c>
      <c r="U120" s="90"/>
    </row>
    <row r="121" spans="1:21" x14ac:dyDescent="0.25">
      <c r="A121" s="134"/>
      <c r="B121" s="128"/>
      <c r="C121" s="131"/>
      <c r="D121" s="131"/>
      <c r="E121" s="6">
        <v>133</v>
      </c>
      <c r="F121" s="6" t="s">
        <v>55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58">
        <f t="shared" si="3"/>
        <v>0</v>
      </c>
      <c r="T121" s="58">
        <f t="shared" si="2"/>
        <v>0</v>
      </c>
      <c r="U121" s="90"/>
    </row>
    <row r="122" spans="1:21" x14ac:dyDescent="0.25">
      <c r="A122" s="134"/>
      <c r="B122" s="128"/>
      <c r="C122" s="131"/>
      <c r="D122" s="131"/>
      <c r="E122" s="6">
        <v>191</v>
      </c>
      <c r="F122" s="6" t="s">
        <v>43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  <c r="S122" s="58">
        <f t="shared" si="3"/>
        <v>0</v>
      </c>
      <c r="T122" s="58">
        <f t="shared" si="2"/>
        <v>0</v>
      </c>
      <c r="U122" s="90"/>
    </row>
    <row r="123" spans="1:21" ht="15.75" thickBot="1" x14ac:dyDescent="0.3">
      <c r="A123" s="135"/>
      <c r="B123" s="129"/>
      <c r="C123" s="132"/>
      <c r="D123" s="132"/>
      <c r="E123" s="9">
        <v>199</v>
      </c>
      <c r="F123" s="9" t="s">
        <v>56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f t="shared" si="3"/>
        <v>0</v>
      </c>
      <c r="T123" s="59">
        <f t="shared" si="2"/>
        <v>0</v>
      </c>
      <c r="U123" s="91"/>
    </row>
    <row r="124" spans="1:21" x14ac:dyDescent="0.25">
      <c r="A124" s="133">
        <v>0</v>
      </c>
      <c r="B124" s="127">
        <v>1189154</v>
      </c>
      <c r="C124" s="130" t="s">
        <v>237</v>
      </c>
      <c r="D124" s="130" t="s">
        <v>238</v>
      </c>
      <c r="E124" s="49">
        <v>144</v>
      </c>
      <c r="F124" s="8" t="s">
        <v>51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f t="shared" si="3"/>
        <v>0</v>
      </c>
      <c r="T124" s="57">
        <f t="shared" si="2"/>
        <v>0</v>
      </c>
      <c r="U124" s="92"/>
    </row>
    <row r="125" spans="1:21" x14ac:dyDescent="0.25">
      <c r="A125" s="134"/>
      <c r="B125" s="128"/>
      <c r="C125" s="131"/>
      <c r="D125" s="131"/>
      <c r="E125" s="56">
        <v>111</v>
      </c>
      <c r="F125" s="4" t="s">
        <v>57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f t="shared" si="3"/>
        <v>0</v>
      </c>
      <c r="T125" s="58">
        <f t="shared" si="2"/>
        <v>0</v>
      </c>
      <c r="U125" s="90"/>
    </row>
    <row r="126" spans="1:21" x14ac:dyDescent="0.25">
      <c r="A126" s="134"/>
      <c r="B126" s="128"/>
      <c r="C126" s="131"/>
      <c r="D126" s="131"/>
      <c r="E126" s="5">
        <v>145</v>
      </c>
      <c r="F126" s="5" t="s">
        <v>52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0</v>
      </c>
      <c r="Q126" s="58">
        <v>0</v>
      </c>
      <c r="R126" s="58">
        <v>0</v>
      </c>
      <c r="S126" s="58">
        <f t="shared" si="3"/>
        <v>0</v>
      </c>
      <c r="T126" s="58">
        <f t="shared" si="2"/>
        <v>0</v>
      </c>
      <c r="U126" s="90">
        <f>S124+S125+S126+S127+S128+S129+S130+S131+S132+T125+T126+T127+T128+T129+T130+T131+T132</f>
        <v>0</v>
      </c>
    </row>
    <row r="127" spans="1:21" x14ac:dyDescent="0.25">
      <c r="A127" s="134"/>
      <c r="B127" s="128"/>
      <c r="C127" s="131"/>
      <c r="D127" s="131"/>
      <c r="E127" s="5">
        <v>114</v>
      </c>
      <c r="F127" s="6" t="s">
        <v>53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0</v>
      </c>
      <c r="R127" s="58">
        <v>0</v>
      </c>
      <c r="S127" s="58">
        <f t="shared" si="3"/>
        <v>0</v>
      </c>
      <c r="T127" s="58">
        <f t="shared" si="2"/>
        <v>0</v>
      </c>
      <c r="U127" s="90"/>
    </row>
    <row r="128" spans="1:21" x14ac:dyDescent="0.25">
      <c r="A128" s="134"/>
      <c r="B128" s="128"/>
      <c r="C128" s="131"/>
      <c r="D128" s="131"/>
      <c r="E128" s="5">
        <v>230</v>
      </c>
      <c r="F128" s="6" t="s">
        <v>54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58">
        <f t="shared" si="3"/>
        <v>0</v>
      </c>
      <c r="T128" s="58">
        <f t="shared" si="2"/>
        <v>0</v>
      </c>
      <c r="U128" s="90"/>
    </row>
    <row r="129" spans="1:21" x14ac:dyDescent="0.25">
      <c r="A129" s="134"/>
      <c r="B129" s="128"/>
      <c r="C129" s="131"/>
      <c r="D129" s="131"/>
      <c r="E129" s="6">
        <v>123</v>
      </c>
      <c r="F129" s="6" t="s">
        <v>49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f t="shared" si="3"/>
        <v>0</v>
      </c>
      <c r="T129" s="58">
        <f t="shared" si="2"/>
        <v>0</v>
      </c>
      <c r="U129" s="90"/>
    </row>
    <row r="130" spans="1:21" x14ac:dyDescent="0.25">
      <c r="A130" s="134"/>
      <c r="B130" s="128"/>
      <c r="C130" s="131"/>
      <c r="D130" s="131"/>
      <c r="E130" s="6">
        <v>133</v>
      </c>
      <c r="F130" s="6" t="s">
        <v>55</v>
      </c>
      <c r="G130" s="83">
        <v>0</v>
      </c>
      <c r="H130" s="83">
        <v>0</v>
      </c>
      <c r="I130" s="83">
        <v>0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58">
        <f t="shared" si="3"/>
        <v>0</v>
      </c>
      <c r="T130" s="58">
        <f t="shared" si="2"/>
        <v>0</v>
      </c>
      <c r="U130" s="90"/>
    </row>
    <row r="131" spans="1:21" x14ac:dyDescent="0.25">
      <c r="A131" s="134"/>
      <c r="B131" s="128"/>
      <c r="C131" s="131"/>
      <c r="D131" s="131"/>
      <c r="E131" s="6">
        <v>191</v>
      </c>
      <c r="F131" s="6" t="s">
        <v>43</v>
      </c>
      <c r="G131" s="58">
        <v>0</v>
      </c>
      <c r="H131" s="58">
        <v>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0</v>
      </c>
      <c r="Q131" s="58">
        <v>0</v>
      </c>
      <c r="R131" s="58">
        <v>0</v>
      </c>
      <c r="S131" s="58">
        <f t="shared" si="3"/>
        <v>0</v>
      </c>
      <c r="T131" s="58">
        <f t="shared" si="2"/>
        <v>0</v>
      </c>
      <c r="U131" s="90"/>
    </row>
    <row r="132" spans="1:21" ht="15.75" thickBot="1" x14ac:dyDescent="0.3">
      <c r="A132" s="135"/>
      <c r="B132" s="129"/>
      <c r="C132" s="132"/>
      <c r="D132" s="132"/>
      <c r="E132" s="9">
        <v>199</v>
      </c>
      <c r="F132" s="9" t="s">
        <v>56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f t="shared" si="3"/>
        <v>0</v>
      </c>
      <c r="T132" s="59">
        <f t="shared" si="2"/>
        <v>0</v>
      </c>
      <c r="U132" s="91"/>
    </row>
    <row r="133" spans="1:21" x14ac:dyDescent="0.25">
      <c r="A133" s="133">
        <v>0</v>
      </c>
      <c r="B133" s="127">
        <v>717203</v>
      </c>
      <c r="C133" s="130" t="s">
        <v>239</v>
      </c>
      <c r="D133" s="130" t="s">
        <v>240</v>
      </c>
      <c r="E133" s="49">
        <v>144</v>
      </c>
      <c r="F133" s="8" t="s">
        <v>51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f t="shared" si="3"/>
        <v>0</v>
      </c>
      <c r="T133" s="57">
        <f t="shared" si="2"/>
        <v>0</v>
      </c>
      <c r="U133" s="92"/>
    </row>
    <row r="134" spans="1:21" x14ac:dyDescent="0.25">
      <c r="A134" s="134"/>
      <c r="B134" s="128"/>
      <c r="C134" s="131"/>
      <c r="D134" s="131"/>
      <c r="E134" s="56">
        <v>111</v>
      </c>
      <c r="F134" s="4" t="s">
        <v>57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f t="shared" si="3"/>
        <v>0</v>
      </c>
      <c r="T134" s="58">
        <f t="shared" si="2"/>
        <v>0</v>
      </c>
      <c r="U134" s="90"/>
    </row>
    <row r="135" spans="1:21" x14ac:dyDescent="0.25">
      <c r="A135" s="134"/>
      <c r="B135" s="128"/>
      <c r="C135" s="131"/>
      <c r="D135" s="131"/>
      <c r="E135" s="5">
        <v>145</v>
      </c>
      <c r="F135" s="5" t="s">
        <v>52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f t="shared" si="3"/>
        <v>0</v>
      </c>
      <c r="T135" s="58">
        <f t="shared" si="2"/>
        <v>0</v>
      </c>
      <c r="U135" s="90">
        <f>S133+S134+S135+S136+S137+S138+S139+S140+S141+T134+T135+T136+T137+T138+T139+T140+T141</f>
        <v>0</v>
      </c>
    </row>
    <row r="136" spans="1:21" x14ac:dyDescent="0.25">
      <c r="A136" s="134"/>
      <c r="B136" s="128"/>
      <c r="C136" s="131"/>
      <c r="D136" s="131"/>
      <c r="E136" s="5">
        <v>114</v>
      </c>
      <c r="F136" s="6" t="s">
        <v>53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f t="shared" si="3"/>
        <v>0</v>
      </c>
      <c r="T136" s="58">
        <f t="shared" ref="T136:T150" si="4">S136/12</f>
        <v>0</v>
      </c>
      <c r="U136" s="90"/>
    </row>
    <row r="137" spans="1:21" x14ac:dyDescent="0.25">
      <c r="A137" s="134"/>
      <c r="B137" s="128"/>
      <c r="C137" s="131"/>
      <c r="D137" s="131"/>
      <c r="E137" s="5">
        <v>230</v>
      </c>
      <c r="F137" s="6" t="s">
        <v>54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f t="shared" si="3"/>
        <v>0</v>
      </c>
      <c r="T137" s="58">
        <f t="shared" si="4"/>
        <v>0</v>
      </c>
      <c r="U137" s="90"/>
    </row>
    <row r="138" spans="1:21" x14ac:dyDescent="0.25">
      <c r="A138" s="134"/>
      <c r="B138" s="128"/>
      <c r="C138" s="131"/>
      <c r="D138" s="131"/>
      <c r="E138" s="6">
        <v>123</v>
      </c>
      <c r="F138" s="6" t="s">
        <v>49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  <c r="S138" s="58">
        <f t="shared" si="3"/>
        <v>0</v>
      </c>
      <c r="T138" s="58">
        <f t="shared" si="4"/>
        <v>0</v>
      </c>
      <c r="U138" s="90"/>
    </row>
    <row r="139" spans="1:21" x14ac:dyDescent="0.25">
      <c r="A139" s="134"/>
      <c r="B139" s="128"/>
      <c r="C139" s="131"/>
      <c r="D139" s="131"/>
      <c r="E139" s="6">
        <v>133</v>
      </c>
      <c r="F139" s="6" t="s">
        <v>55</v>
      </c>
      <c r="G139" s="83">
        <v>0</v>
      </c>
      <c r="H139" s="83">
        <v>0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  <c r="Q139" s="83">
        <v>0</v>
      </c>
      <c r="R139" s="83">
        <v>0</v>
      </c>
      <c r="S139" s="58">
        <f t="shared" si="3"/>
        <v>0</v>
      </c>
      <c r="T139" s="58">
        <f t="shared" si="4"/>
        <v>0</v>
      </c>
      <c r="U139" s="90"/>
    </row>
    <row r="140" spans="1:21" x14ac:dyDescent="0.25">
      <c r="A140" s="134"/>
      <c r="B140" s="128"/>
      <c r="C140" s="131"/>
      <c r="D140" s="131"/>
      <c r="E140" s="6">
        <v>191</v>
      </c>
      <c r="F140" s="6" t="s">
        <v>43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f t="shared" si="3"/>
        <v>0</v>
      </c>
      <c r="T140" s="58">
        <f t="shared" si="4"/>
        <v>0</v>
      </c>
      <c r="U140" s="90"/>
    </row>
    <row r="141" spans="1:21" ht="15.75" thickBot="1" x14ac:dyDescent="0.3">
      <c r="A141" s="135"/>
      <c r="B141" s="129"/>
      <c r="C141" s="132"/>
      <c r="D141" s="132"/>
      <c r="E141" s="9">
        <v>199</v>
      </c>
      <c r="F141" s="9" t="s">
        <v>56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f t="shared" si="3"/>
        <v>0</v>
      </c>
      <c r="T141" s="59">
        <f t="shared" si="4"/>
        <v>0</v>
      </c>
      <c r="U141" s="91"/>
    </row>
    <row r="142" spans="1:21" x14ac:dyDescent="0.25">
      <c r="A142" s="124">
        <v>0</v>
      </c>
      <c r="B142" s="127">
        <v>3592091</v>
      </c>
      <c r="C142" s="130" t="s">
        <v>249</v>
      </c>
      <c r="D142" s="130" t="s">
        <v>250</v>
      </c>
      <c r="E142" s="49">
        <v>144</v>
      </c>
      <c r="F142" s="8" t="s">
        <v>51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114">
        <f t="shared" ref="S142:S150" si="5">G142+H142+I142+J142+K142+L142+M142+N142+O142+P142+Q142+R142</f>
        <v>0</v>
      </c>
      <c r="T142" s="57">
        <f t="shared" si="4"/>
        <v>0</v>
      </c>
      <c r="U142" s="92"/>
    </row>
    <row r="143" spans="1:21" x14ac:dyDescent="0.25">
      <c r="A143" s="125"/>
      <c r="B143" s="128"/>
      <c r="C143" s="131"/>
      <c r="D143" s="131"/>
      <c r="E143" s="56">
        <v>111</v>
      </c>
      <c r="F143" s="4" t="s">
        <v>57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109">
        <f t="shared" si="5"/>
        <v>0</v>
      </c>
      <c r="T143" s="58">
        <f t="shared" si="4"/>
        <v>0</v>
      </c>
      <c r="U143" s="90"/>
    </row>
    <row r="144" spans="1:21" x14ac:dyDescent="0.25">
      <c r="A144" s="125"/>
      <c r="B144" s="128"/>
      <c r="C144" s="131"/>
      <c r="D144" s="131"/>
      <c r="E144" s="5">
        <v>145</v>
      </c>
      <c r="F144" s="5" t="s">
        <v>52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109">
        <f t="shared" si="5"/>
        <v>0</v>
      </c>
      <c r="T144" s="58">
        <f t="shared" si="4"/>
        <v>0</v>
      </c>
      <c r="U144" s="90">
        <f>S142+S143+S144+S145+S146+S147+S148+S149+S150+T143+T144+T145+T146+T147+T148+T149+T150</f>
        <v>13145600</v>
      </c>
    </row>
    <row r="145" spans="1:21" x14ac:dyDescent="0.25">
      <c r="A145" s="125"/>
      <c r="B145" s="128"/>
      <c r="C145" s="131"/>
      <c r="D145" s="131"/>
      <c r="E145" s="5">
        <v>114</v>
      </c>
      <c r="F145" s="6" t="s">
        <v>53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109">
        <f t="shared" si="5"/>
        <v>0</v>
      </c>
      <c r="T145" s="58">
        <f t="shared" si="4"/>
        <v>0</v>
      </c>
      <c r="U145" s="90"/>
    </row>
    <row r="146" spans="1:21" x14ac:dyDescent="0.25">
      <c r="A146" s="125"/>
      <c r="B146" s="128"/>
      <c r="C146" s="131"/>
      <c r="D146" s="131"/>
      <c r="E146" s="5">
        <v>230</v>
      </c>
      <c r="F146" s="6" t="s">
        <v>54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109">
        <f t="shared" si="5"/>
        <v>0</v>
      </c>
      <c r="T146" s="58">
        <f t="shared" si="4"/>
        <v>0</v>
      </c>
      <c r="U146" s="90"/>
    </row>
    <row r="147" spans="1:21" x14ac:dyDescent="0.25">
      <c r="A147" s="125"/>
      <c r="B147" s="128"/>
      <c r="C147" s="131"/>
      <c r="D147" s="131"/>
      <c r="E147" s="6">
        <v>123</v>
      </c>
      <c r="F147" s="6" t="s">
        <v>49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109">
        <f t="shared" si="5"/>
        <v>0</v>
      </c>
      <c r="T147" s="58">
        <f t="shared" si="4"/>
        <v>0</v>
      </c>
      <c r="U147" s="90"/>
    </row>
    <row r="148" spans="1:21" x14ac:dyDescent="0.25">
      <c r="A148" s="125"/>
      <c r="B148" s="128"/>
      <c r="C148" s="131"/>
      <c r="D148" s="131"/>
      <c r="E148" s="6">
        <v>133</v>
      </c>
      <c r="F148" s="6" t="s">
        <v>55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112">
        <v>4044800</v>
      </c>
      <c r="Q148" s="110">
        <v>4044800</v>
      </c>
      <c r="R148" s="113">
        <v>4044800</v>
      </c>
      <c r="S148" s="109">
        <f t="shared" si="5"/>
        <v>12134400</v>
      </c>
      <c r="T148" s="58">
        <f t="shared" si="4"/>
        <v>1011200</v>
      </c>
      <c r="U148" s="90"/>
    </row>
    <row r="149" spans="1:21" x14ac:dyDescent="0.25">
      <c r="A149" s="125"/>
      <c r="B149" s="128"/>
      <c r="C149" s="131"/>
      <c r="D149" s="131"/>
      <c r="E149" s="6">
        <v>191</v>
      </c>
      <c r="F149" s="6" t="s">
        <v>43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109">
        <f t="shared" si="5"/>
        <v>0</v>
      </c>
      <c r="T149" s="58">
        <f t="shared" si="4"/>
        <v>0</v>
      </c>
      <c r="U149" s="90"/>
    </row>
    <row r="150" spans="1:21" ht="15.75" thickBot="1" x14ac:dyDescent="0.3">
      <c r="A150" s="126"/>
      <c r="B150" s="129"/>
      <c r="C150" s="132"/>
      <c r="D150" s="132"/>
      <c r="E150" s="9">
        <v>199</v>
      </c>
      <c r="F150" s="9" t="s">
        <v>56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111">
        <f t="shared" si="5"/>
        <v>0</v>
      </c>
      <c r="T150" s="59">
        <f t="shared" si="4"/>
        <v>0</v>
      </c>
      <c r="U150" s="91"/>
    </row>
  </sheetData>
  <mergeCells count="64">
    <mergeCell ref="A34:A42"/>
    <mergeCell ref="B34:B42"/>
    <mergeCell ref="C34:C42"/>
    <mergeCell ref="D34:D42"/>
    <mergeCell ref="B7:B15"/>
    <mergeCell ref="C7:C15"/>
    <mergeCell ref="D7:D15"/>
    <mergeCell ref="A7:A15"/>
    <mergeCell ref="D25:D33"/>
    <mergeCell ref="A25:A33"/>
    <mergeCell ref="B25:B33"/>
    <mergeCell ref="C25:C33"/>
    <mergeCell ref="C16:C24"/>
    <mergeCell ref="D16:D24"/>
    <mergeCell ref="A16:A24"/>
    <mergeCell ref="B16:B24"/>
    <mergeCell ref="C52:C60"/>
    <mergeCell ref="D52:D60"/>
    <mergeCell ref="A52:A60"/>
    <mergeCell ref="B52:B60"/>
    <mergeCell ref="B43:B51"/>
    <mergeCell ref="C43:C51"/>
    <mergeCell ref="D43:D51"/>
    <mergeCell ref="A43:A51"/>
    <mergeCell ref="A70:A78"/>
    <mergeCell ref="B70:B78"/>
    <mergeCell ref="C70:C78"/>
    <mergeCell ref="D70:D78"/>
    <mergeCell ref="D61:D69"/>
    <mergeCell ref="A61:A69"/>
    <mergeCell ref="B61:B69"/>
    <mergeCell ref="C61:C69"/>
    <mergeCell ref="C88:C96"/>
    <mergeCell ref="D88:D96"/>
    <mergeCell ref="A88:A96"/>
    <mergeCell ref="B88:B96"/>
    <mergeCell ref="B79:B87"/>
    <mergeCell ref="C79:C87"/>
    <mergeCell ref="D79:D87"/>
    <mergeCell ref="A79:A87"/>
    <mergeCell ref="A106:A114"/>
    <mergeCell ref="B106:B114"/>
    <mergeCell ref="C106:C114"/>
    <mergeCell ref="D106:D114"/>
    <mergeCell ref="D97:D105"/>
    <mergeCell ref="A97:A105"/>
    <mergeCell ref="B97:B105"/>
    <mergeCell ref="C97:C105"/>
    <mergeCell ref="C124:C132"/>
    <mergeCell ref="D124:D132"/>
    <mergeCell ref="A124:A132"/>
    <mergeCell ref="B124:B132"/>
    <mergeCell ref="B115:B123"/>
    <mergeCell ref="C115:C123"/>
    <mergeCell ref="D115:D123"/>
    <mergeCell ref="A115:A123"/>
    <mergeCell ref="A142:A150"/>
    <mergeCell ref="B142:B150"/>
    <mergeCell ref="C142:C150"/>
    <mergeCell ref="D142:D150"/>
    <mergeCell ref="D133:D141"/>
    <mergeCell ref="A133:A141"/>
    <mergeCell ref="B133:B141"/>
    <mergeCell ref="C133:C14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5"/>
  <sheetViews>
    <sheetView view="pageLayout" topLeftCell="I382" zoomScale="86" zoomScalePageLayoutView="86" workbookViewId="0">
      <selection activeCell="R418" sqref="R418"/>
    </sheetView>
  </sheetViews>
  <sheetFormatPr baseColWidth="10" defaultRowHeight="15" x14ac:dyDescent="0.25"/>
  <cols>
    <col min="1" max="1" width="6" customWidth="1"/>
    <col min="2" max="2" width="7.85546875" bestFit="1" customWidth="1"/>
    <col min="3" max="3" width="14.5703125" bestFit="1" customWidth="1"/>
    <col min="4" max="4" width="15.7109375" bestFit="1" customWidth="1"/>
    <col min="5" max="5" width="4.140625" bestFit="1" customWidth="1"/>
    <col min="6" max="6" width="24.85546875" bestFit="1" customWidth="1"/>
  </cols>
  <sheetData>
    <row r="1" spans="1:21" ht="21" x14ac:dyDescent="0.35">
      <c r="C1" s="39" t="s">
        <v>102</v>
      </c>
    </row>
    <row r="2" spans="1:21" ht="21" x14ac:dyDescent="0.35">
      <c r="C2" s="39" t="s">
        <v>103</v>
      </c>
    </row>
    <row r="3" spans="1:21" ht="15.75" x14ac:dyDescent="0.25">
      <c r="C3" s="28" t="s">
        <v>104</v>
      </c>
    </row>
    <row r="4" spans="1:21" ht="15.75" x14ac:dyDescent="0.25">
      <c r="C4" s="28" t="s">
        <v>105</v>
      </c>
    </row>
    <row r="5" spans="1:21" ht="15.75" thickBot="1" x14ac:dyDescent="0.3"/>
    <row r="6" spans="1:21" ht="28.35" customHeight="1" thickBot="1" x14ac:dyDescent="0.3">
      <c r="A6" s="46" t="s">
        <v>88</v>
      </c>
      <c r="B6" s="47" t="s">
        <v>41</v>
      </c>
      <c r="C6" s="46" t="s">
        <v>0</v>
      </c>
      <c r="D6" s="46" t="s">
        <v>1</v>
      </c>
      <c r="E6" s="46" t="s">
        <v>42</v>
      </c>
      <c r="F6" s="48" t="s">
        <v>2</v>
      </c>
      <c r="G6" s="31" t="s">
        <v>89</v>
      </c>
      <c r="H6" s="31" t="s">
        <v>244</v>
      </c>
      <c r="I6" s="31" t="s">
        <v>91</v>
      </c>
      <c r="J6" s="31" t="s">
        <v>92</v>
      </c>
      <c r="K6" s="31" t="s">
        <v>245</v>
      </c>
      <c r="L6" s="31" t="s">
        <v>94</v>
      </c>
      <c r="M6" s="31" t="s">
        <v>95</v>
      </c>
      <c r="N6" s="31" t="s">
        <v>96</v>
      </c>
      <c r="O6" s="31" t="s">
        <v>97</v>
      </c>
      <c r="P6" s="31" t="s">
        <v>98</v>
      </c>
      <c r="Q6" s="31" t="s">
        <v>99</v>
      </c>
      <c r="R6" s="73" t="s">
        <v>100</v>
      </c>
      <c r="S6" s="74" t="s">
        <v>246</v>
      </c>
      <c r="T6" s="96" t="s">
        <v>53</v>
      </c>
      <c r="U6" s="97" t="s">
        <v>116</v>
      </c>
    </row>
    <row r="7" spans="1:21" s="50" customFormat="1" x14ac:dyDescent="0.25">
      <c r="A7" s="142">
        <v>1</v>
      </c>
      <c r="B7" s="145">
        <v>2956649</v>
      </c>
      <c r="C7" s="151" t="s">
        <v>117</v>
      </c>
      <c r="D7" s="151" t="s">
        <v>118</v>
      </c>
      <c r="E7" s="49">
        <v>144</v>
      </c>
      <c r="F7" s="8" t="s">
        <v>51</v>
      </c>
      <c r="G7" s="70">
        <v>1500000</v>
      </c>
      <c r="H7" s="70">
        <v>1500000</v>
      </c>
      <c r="I7" s="70">
        <v>1500000</v>
      </c>
      <c r="J7" s="76">
        <v>1650000</v>
      </c>
      <c r="K7" s="76">
        <v>1650000</v>
      </c>
      <c r="L7" s="76">
        <v>1650000</v>
      </c>
      <c r="M7" s="76">
        <v>1650000</v>
      </c>
      <c r="N7" s="76">
        <v>1650000</v>
      </c>
      <c r="O7" s="76">
        <v>1650000</v>
      </c>
      <c r="P7" s="76">
        <v>1650000</v>
      </c>
      <c r="Q7" s="76">
        <v>1650000</v>
      </c>
      <c r="R7" s="76">
        <v>1650000</v>
      </c>
      <c r="S7" s="75">
        <f>G7+H7+I7+J7+K7+L7+M7+N7+O7+P7+Q7+R7</f>
        <v>19350000</v>
      </c>
      <c r="T7" s="98">
        <f>S7/12</f>
        <v>1612500</v>
      </c>
      <c r="U7" s="99">
        <f>+S7+S8+S9+S10+S11+S12+S13+S14+T7+T8+T9+T10+T11+T12+T13+T14</f>
        <v>20962500</v>
      </c>
    </row>
    <row r="8" spans="1:21" x14ac:dyDescent="0.25">
      <c r="A8" s="143"/>
      <c r="B8" s="146"/>
      <c r="C8" s="152"/>
      <c r="D8" s="152"/>
      <c r="E8" s="51">
        <v>145</v>
      </c>
      <c r="F8" s="5" t="s">
        <v>52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75">
        <f t="shared" ref="S8:S70" si="0">G8+H8+H8+I8+J8+K8+L8+M8+N8+O8+P8+Q8</f>
        <v>0</v>
      </c>
      <c r="T8" s="100">
        <f t="shared" ref="T8:T71" si="1">S8/12</f>
        <v>0</v>
      </c>
      <c r="U8" s="101">
        <f t="shared" ref="U8:U70" si="2">+S8+T8</f>
        <v>0</v>
      </c>
    </row>
    <row r="9" spans="1:21" x14ac:dyDescent="0.25">
      <c r="A9" s="143"/>
      <c r="B9" s="146"/>
      <c r="C9" s="152"/>
      <c r="D9" s="152"/>
      <c r="E9" s="51">
        <v>114</v>
      </c>
      <c r="F9" s="6" t="s">
        <v>53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75">
        <f t="shared" si="0"/>
        <v>0</v>
      </c>
      <c r="T9" s="100">
        <f t="shared" si="1"/>
        <v>0</v>
      </c>
      <c r="U9" s="101">
        <f t="shared" si="2"/>
        <v>0</v>
      </c>
    </row>
    <row r="10" spans="1:21" x14ac:dyDescent="0.25">
      <c r="A10" s="143"/>
      <c r="B10" s="146"/>
      <c r="C10" s="152"/>
      <c r="D10" s="152"/>
      <c r="E10" s="52">
        <v>230</v>
      </c>
      <c r="F10" s="6" t="s">
        <v>54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75">
        <f t="shared" si="0"/>
        <v>0</v>
      </c>
      <c r="T10" s="100">
        <f t="shared" si="1"/>
        <v>0</v>
      </c>
      <c r="U10" s="101">
        <f t="shared" si="2"/>
        <v>0</v>
      </c>
    </row>
    <row r="11" spans="1:21" x14ac:dyDescent="0.25">
      <c r="A11" s="143"/>
      <c r="B11" s="146"/>
      <c r="C11" s="152"/>
      <c r="D11" s="152"/>
      <c r="E11" s="52">
        <v>123</v>
      </c>
      <c r="F11" s="6" t="s">
        <v>49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75">
        <f t="shared" si="0"/>
        <v>0</v>
      </c>
      <c r="T11" s="100">
        <f t="shared" si="1"/>
        <v>0</v>
      </c>
      <c r="U11" s="101">
        <f t="shared" si="2"/>
        <v>0</v>
      </c>
    </row>
    <row r="12" spans="1:21" x14ac:dyDescent="0.25">
      <c r="A12" s="143"/>
      <c r="B12" s="146"/>
      <c r="C12" s="152"/>
      <c r="D12" s="152"/>
      <c r="E12" s="52">
        <v>133</v>
      </c>
      <c r="F12" s="6" t="s">
        <v>55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75">
        <f t="shared" si="0"/>
        <v>0</v>
      </c>
      <c r="T12" s="100">
        <f t="shared" si="1"/>
        <v>0</v>
      </c>
      <c r="U12" s="101">
        <f t="shared" si="2"/>
        <v>0</v>
      </c>
    </row>
    <row r="13" spans="1:21" x14ac:dyDescent="0.25">
      <c r="A13" s="143"/>
      <c r="B13" s="146"/>
      <c r="C13" s="152"/>
      <c r="D13" s="152"/>
      <c r="E13" s="52">
        <v>191</v>
      </c>
      <c r="F13" s="6" t="s">
        <v>43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75">
        <f t="shared" si="0"/>
        <v>0</v>
      </c>
      <c r="T13" s="100">
        <f t="shared" si="1"/>
        <v>0</v>
      </c>
      <c r="U13" s="101">
        <f t="shared" si="2"/>
        <v>0</v>
      </c>
    </row>
    <row r="14" spans="1:21" ht="15.75" thickBot="1" x14ac:dyDescent="0.3">
      <c r="A14" s="144"/>
      <c r="B14" s="147"/>
      <c r="C14" s="153"/>
      <c r="D14" s="153"/>
      <c r="E14" s="53">
        <v>199</v>
      </c>
      <c r="F14" s="9" t="s">
        <v>56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104">
        <f t="shared" si="0"/>
        <v>0</v>
      </c>
      <c r="T14" s="102">
        <f t="shared" si="1"/>
        <v>0</v>
      </c>
      <c r="U14" s="103">
        <f t="shared" si="2"/>
        <v>0</v>
      </c>
    </row>
    <row r="15" spans="1:21" x14ac:dyDescent="0.25">
      <c r="A15" s="142">
        <v>2015</v>
      </c>
      <c r="B15" s="145">
        <v>5005366</v>
      </c>
      <c r="C15" s="151" t="s">
        <v>119</v>
      </c>
      <c r="D15" s="151" t="s">
        <v>120</v>
      </c>
      <c r="E15" s="49">
        <v>144</v>
      </c>
      <c r="F15" s="8" t="s">
        <v>51</v>
      </c>
      <c r="G15" s="70">
        <v>1500000</v>
      </c>
      <c r="H15" s="70">
        <v>1500000</v>
      </c>
      <c r="I15" s="70">
        <v>1500000</v>
      </c>
      <c r="J15" s="76">
        <v>1650000</v>
      </c>
      <c r="K15" s="76">
        <v>1650000</v>
      </c>
      <c r="L15" s="76">
        <v>1650000</v>
      </c>
      <c r="M15" s="76">
        <v>1650000</v>
      </c>
      <c r="N15" s="76">
        <v>1650000</v>
      </c>
      <c r="O15" s="76">
        <v>1650000</v>
      </c>
      <c r="P15" s="76">
        <v>1650000</v>
      </c>
      <c r="Q15" s="76">
        <v>1650000</v>
      </c>
      <c r="R15" s="76">
        <v>1650000</v>
      </c>
      <c r="S15" s="75">
        <f>G15+H15+I15+J15+K15+L15+M15+N15+O15+P15+Q15+R15</f>
        <v>19350000</v>
      </c>
      <c r="T15" s="100">
        <f t="shared" si="1"/>
        <v>1612500</v>
      </c>
      <c r="U15" s="101">
        <f>+S15+S16+S17+S18+S19+S20+S21+S22+T15+T16+T17+T18+T19+T20+T21+T22</f>
        <v>21412500</v>
      </c>
    </row>
    <row r="16" spans="1:21" x14ac:dyDescent="0.25">
      <c r="A16" s="143"/>
      <c r="B16" s="146"/>
      <c r="C16" s="152"/>
      <c r="D16" s="152"/>
      <c r="E16" s="51">
        <v>145</v>
      </c>
      <c r="F16" s="5" t="s">
        <v>121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75">
        <f t="shared" si="0"/>
        <v>0</v>
      </c>
      <c r="T16" s="100">
        <f t="shared" si="1"/>
        <v>0</v>
      </c>
      <c r="U16" s="101">
        <f t="shared" si="2"/>
        <v>0</v>
      </c>
    </row>
    <row r="17" spans="1:21" x14ac:dyDescent="0.25">
      <c r="A17" s="143"/>
      <c r="B17" s="146"/>
      <c r="C17" s="152"/>
      <c r="D17" s="152"/>
      <c r="E17" s="51">
        <v>114</v>
      </c>
      <c r="F17" s="6" t="s">
        <v>53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75">
        <f t="shared" si="0"/>
        <v>0</v>
      </c>
      <c r="T17" s="100">
        <f t="shared" si="1"/>
        <v>0</v>
      </c>
      <c r="U17" s="101">
        <f t="shared" si="2"/>
        <v>0</v>
      </c>
    </row>
    <row r="18" spans="1:21" x14ac:dyDescent="0.25">
      <c r="A18" s="143"/>
      <c r="B18" s="146"/>
      <c r="C18" s="152"/>
      <c r="D18" s="152"/>
      <c r="E18" s="52">
        <v>230</v>
      </c>
      <c r="F18" s="6" t="s">
        <v>54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64">
        <v>150000</v>
      </c>
      <c r="M18" s="64">
        <v>300000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75">
        <f t="shared" si="0"/>
        <v>450000</v>
      </c>
      <c r="T18" s="100">
        <v>0</v>
      </c>
      <c r="U18" s="101">
        <v>0</v>
      </c>
    </row>
    <row r="19" spans="1:21" x14ac:dyDescent="0.25">
      <c r="A19" s="143"/>
      <c r="B19" s="146"/>
      <c r="C19" s="152"/>
      <c r="D19" s="152"/>
      <c r="E19" s="52">
        <v>123</v>
      </c>
      <c r="F19" s="6" t="s">
        <v>49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75">
        <f t="shared" si="0"/>
        <v>0</v>
      </c>
      <c r="T19" s="100">
        <f t="shared" si="1"/>
        <v>0</v>
      </c>
      <c r="U19" s="101">
        <f t="shared" si="2"/>
        <v>0</v>
      </c>
    </row>
    <row r="20" spans="1:21" x14ac:dyDescent="0.25">
      <c r="A20" s="143"/>
      <c r="B20" s="146"/>
      <c r="C20" s="152"/>
      <c r="D20" s="152"/>
      <c r="E20" s="52">
        <v>133</v>
      </c>
      <c r="F20" s="6" t="s">
        <v>55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75">
        <f t="shared" si="0"/>
        <v>0</v>
      </c>
      <c r="T20" s="100">
        <f t="shared" si="1"/>
        <v>0</v>
      </c>
      <c r="U20" s="101">
        <f t="shared" si="2"/>
        <v>0</v>
      </c>
    </row>
    <row r="21" spans="1:21" x14ac:dyDescent="0.25">
      <c r="A21" s="143"/>
      <c r="B21" s="146"/>
      <c r="C21" s="152"/>
      <c r="D21" s="152"/>
      <c r="E21" s="52">
        <v>191</v>
      </c>
      <c r="F21" s="6" t="s">
        <v>43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75">
        <f t="shared" si="0"/>
        <v>0</v>
      </c>
      <c r="T21" s="100">
        <f t="shared" si="1"/>
        <v>0</v>
      </c>
      <c r="U21" s="101">
        <f t="shared" si="2"/>
        <v>0</v>
      </c>
    </row>
    <row r="22" spans="1:21" ht="15.75" thickBot="1" x14ac:dyDescent="0.3">
      <c r="A22" s="144"/>
      <c r="B22" s="147"/>
      <c r="C22" s="153"/>
      <c r="D22" s="153"/>
      <c r="E22" s="53">
        <v>199</v>
      </c>
      <c r="F22" s="9" t="s">
        <v>56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104">
        <f t="shared" si="0"/>
        <v>0</v>
      </c>
      <c r="T22" s="102">
        <f t="shared" si="1"/>
        <v>0</v>
      </c>
      <c r="U22" s="103">
        <f t="shared" si="2"/>
        <v>0</v>
      </c>
    </row>
    <row r="23" spans="1:21" x14ac:dyDescent="0.25">
      <c r="A23" s="142">
        <v>2015</v>
      </c>
      <c r="B23" s="139">
        <v>4189292</v>
      </c>
      <c r="C23" s="130" t="s">
        <v>122</v>
      </c>
      <c r="D23" s="130" t="s">
        <v>123</v>
      </c>
      <c r="E23" s="49">
        <v>144</v>
      </c>
      <c r="F23" s="8" t="s">
        <v>51</v>
      </c>
      <c r="G23" s="70">
        <v>1500000</v>
      </c>
      <c r="H23" s="70">
        <v>1500000</v>
      </c>
      <c r="I23" s="70">
        <v>1500000</v>
      </c>
      <c r="J23" s="76">
        <v>1650000</v>
      </c>
      <c r="K23" s="76">
        <v>1650000</v>
      </c>
      <c r="L23" s="76">
        <v>1650000</v>
      </c>
      <c r="M23" s="76">
        <v>1650000</v>
      </c>
      <c r="N23" s="76">
        <v>1650000</v>
      </c>
      <c r="O23" s="76">
        <v>1650000</v>
      </c>
      <c r="P23" s="76">
        <v>1650000</v>
      </c>
      <c r="Q23" s="76">
        <v>1650000</v>
      </c>
      <c r="R23" s="76">
        <v>1650000</v>
      </c>
      <c r="S23" s="75">
        <f>G23+H23+I23+J23+K23+L23+M23+N23+O23+P23+Q23+R23</f>
        <v>19350000</v>
      </c>
      <c r="T23" s="100">
        <f t="shared" si="1"/>
        <v>1612500</v>
      </c>
      <c r="U23" s="101">
        <f>+S23+S24+S25+S26+S27+S28+S29+S30+T23+T24+T25+T26+T27+T28+T29+T30</f>
        <v>26379166.666666668</v>
      </c>
    </row>
    <row r="24" spans="1:21" x14ac:dyDescent="0.25">
      <c r="A24" s="143"/>
      <c r="B24" s="140"/>
      <c r="C24" s="131"/>
      <c r="D24" s="131"/>
      <c r="E24" s="51">
        <v>145</v>
      </c>
      <c r="F24" s="5" t="s">
        <v>121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75">
        <f t="shared" si="0"/>
        <v>0</v>
      </c>
      <c r="T24" s="100">
        <f>S24/12</f>
        <v>0</v>
      </c>
      <c r="U24" s="101">
        <f t="shared" si="2"/>
        <v>0</v>
      </c>
    </row>
    <row r="25" spans="1:21" x14ac:dyDescent="0.25">
      <c r="A25" s="143"/>
      <c r="B25" s="140"/>
      <c r="C25" s="131"/>
      <c r="D25" s="131"/>
      <c r="E25" s="51">
        <v>114</v>
      </c>
      <c r="F25" s="6" t="s">
        <v>53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75">
        <f t="shared" si="0"/>
        <v>0</v>
      </c>
      <c r="T25" s="100">
        <f t="shared" si="1"/>
        <v>0</v>
      </c>
      <c r="U25" s="101">
        <f t="shared" si="2"/>
        <v>0</v>
      </c>
    </row>
    <row r="26" spans="1:21" x14ac:dyDescent="0.25">
      <c r="A26" s="143"/>
      <c r="B26" s="140"/>
      <c r="C26" s="131"/>
      <c r="D26" s="131"/>
      <c r="E26" s="52">
        <v>230</v>
      </c>
      <c r="F26" s="6" t="s">
        <v>54</v>
      </c>
      <c r="G26" s="33">
        <v>0</v>
      </c>
      <c r="H26" s="33">
        <v>0</v>
      </c>
      <c r="I26" s="33">
        <v>950000</v>
      </c>
      <c r="J26" s="33">
        <v>0</v>
      </c>
      <c r="K26" s="33">
        <v>0</v>
      </c>
      <c r="L26" s="64">
        <v>500000</v>
      </c>
      <c r="M26" s="64">
        <v>1250000</v>
      </c>
      <c r="N26" s="64">
        <v>400000</v>
      </c>
      <c r="O26" s="64">
        <v>300000</v>
      </c>
      <c r="P26" s="33">
        <v>0</v>
      </c>
      <c r="Q26" s="33">
        <v>0</v>
      </c>
      <c r="R26" s="33">
        <v>0</v>
      </c>
      <c r="S26" s="75">
        <v>0</v>
      </c>
      <c r="T26" s="100">
        <v>0</v>
      </c>
      <c r="U26" s="101"/>
    </row>
    <row r="27" spans="1:21" x14ac:dyDescent="0.25">
      <c r="A27" s="143"/>
      <c r="B27" s="140"/>
      <c r="C27" s="131"/>
      <c r="D27" s="131"/>
      <c r="E27" s="52">
        <v>123</v>
      </c>
      <c r="F27" s="6" t="s">
        <v>49</v>
      </c>
      <c r="G27" s="33">
        <v>0</v>
      </c>
      <c r="H27" s="33">
        <v>0</v>
      </c>
      <c r="I27" s="33">
        <v>500000</v>
      </c>
      <c r="J27" s="64">
        <v>500000</v>
      </c>
      <c r="K27" s="64">
        <v>500000</v>
      </c>
      <c r="L27" s="64">
        <v>500000</v>
      </c>
      <c r="M27" s="64">
        <v>500000</v>
      </c>
      <c r="N27" s="64">
        <v>500000</v>
      </c>
      <c r="O27" s="64">
        <v>500000</v>
      </c>
      <c r="P27" s="64">
        <v>500000</v>
      </c>
      <c r="Q27" s="64">
        <v>500000</v>
      </c>
      <c r="R27" s="64">
        <v>500000</v>
      </c>
      <c r="S27" s="75">
        <f>G27+H27+H27+I27+J27+K27+L27+M27+N27+O27+P27+Q27+R27</f>
        <v>5000000</v>
      </c>
      <c r="T27" s="100">
        <f>S27/12</f>
        <v>416666.66666666669</v>
      </c>
      <c r="U27" s="101"/>
    </row>
    <row r="28" spans="1:21" x14ac:dyDescent="0.25">
      <c r="A28" s="143"/>
      <c r="B28" s="140"/>
      <c r="C28" s="131"/>
      <c r="D28" s="131"/>
      <c r="E28" s="52">
        <v>133</v>
      </c>
      <c r="F28" s="6" t="s">
        <v>55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75">
        <f t="shared" si="0"/>
        <v>0</v>
      </c>
      <c r="T28" s="100">
        <f t="shared" si="1"/>
        <v>0</v>
      </c>
      <c r="U28" s="101">
        <f t="shared" si="2"/>
        <v>0</v>
      </c>
    </row>
    <row r="29" spans="1:21" x14ac:dyDescent="0.25">
      <c r="A29" s="143"/>
      <c r="B29" s="140"/>
      <c r="C29" s="131"/>
      <c r="D29" s="131"/>
      <c r="E29" s="52">
        <v>191</v>
      </c>
      <c r="F29" s="6" t="s">
        <v>43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75">
        <f t="shared" si="0"/>
        <v>0</v>
      </c>
      <c r="T29" s="100">
        <f t="shared" si="1"/>
        <v>0</v>
      </c>
      <c r="U29" s="101">
        <f t="shared" si="2"/>
        <v>0</v>
      </c>
    </row>
    <row r="30" spans="1:21" ht="15.75" thickBot="1" x14ac:dyDescent="0.3">
      <c r="A30" s="144"/>
      <c r="B30" s="141"/>
      <c r="C30" s="132"/>
      <c r="D30" s="132"/>
      <c r="E30" s="53">
        <v>199</v>
      </c>
      <c r="F30" s="9" t="s">
        <v>56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105">
        <f t="shared" si="0"/>
        <v>0</v>
      </c>
      <c r="T30" s="102">
        <f t="shared" si="1"/>
        <v>0</v>
      </c>
      <c r="U30" s="103">
        <f t="shared" si="2"/>
        <v>0</v>
      </c>
    </row>
    <row r="31" spans="1:21" x14ac:dyDescent="0.25">
      <c r="A31" s="142">
        <v>2015</v>
      </c>
      <c r="B31" s="139">
        <v>4493866</v>
      </c>
      <c r="C31" s="130" t="s">
        <v>124</v>
      </c>
      <c r="D31" s="130" t="s">
        <v>125</v>
      </c>
      <c r="E31" s="49">
        <v>144</v>
      </c>
      <c r="F31" s="8" t="s">
        <v>51</v>
      </c>
      <c r="G31" s="70">
        <v>1500000</v>
      </c>
      <c r="H31" s="70">
        <v>1500000</v>
      </c>
      <c r="I31" s="70">
        <v>1500000</v>
      </c>
      <c r="J31" s="76">
        <v>1650000</v>
      </c>
      <c r="K31" s="76">
        <v>1650000</v>
      </c>
      <c r="L31" s="76">
        <v>1650000</v>
      </c>
      <c r="M31" s="76">
        <v>1650000</v>
      </c>
      <c r="N31" s="76">
        <v>1650000</v>
      </c>
      <c r="O31" s="76">
        <v>1650000</v>
      </c>
      <c r="P31" s="76">
        <v>1650000</v>
      </c>
      <c r="Q31" s="76">
        <v>1650000</v>
      </c>
      <c r="R31" s="76">
        <v>1650000</v>
      </c>
      <c r="S31" s="75">
        <f>G31+H31+I31+J31+K31+L31+M31+N31+O31+P31+Q31+R31</f>
        <v>19350000</v>
      </c>
      <c r="T31" s="100">
        <f t="shared" si="1"/>
        <v>1612500</v>
      </c>
      <c r="U31" s="101">
        <f>+S31+S32+S33+S34+S35+S36+S37+S38+T31+T32+T33+T34+T35+T36+T37+T38</f>
        <v>32029166.666666668</v>
      </c>
    </row>
    <row r="32" spans="1:21" x14ac:dyDescent="0.25">
      <c r="A32" s="143"/>
      <c r="B32" s="140"/>
      <c r="C32" s="131"/>
      <c r="D32" s="131"/>
      <c r="E32" s="51">
        <v>145</v>
      </c>
      <c r="F32" s="5" t="s">
        <v>121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75">
        <f t="shared" si="0"/>
        <v>0</v>
      </c>
      <c r="T32" s="100">
        <f>S32/12</f>
        <v>0</v>
      </c>
      <c r="U32" s="101">
        <f t="shared" si="2"/>
        <v>0</v>
      </c>
    </row>
    <row r="33" spans="1:21" x14ac:dyDescent="0.25">
      <c r="A33" s="143"/>
      <c r="B33" s="140"/>
      <c r="C33" s="131"/>
      <c r="D33" s="131"/>
      <c r="E33" s="51">
        <v>114</v>
      </c>
      <c r="F33" s="6" t="s">
        <v>53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75">
        <f t="shared" si="0"/>
        <v>0</v>
      </c>
      <c r="T33" s="100">
        <f t="shared" si="1"/>
        <v>0</v>
      </c>
      <c r="U33" s="101">
        <f t="shared" si="2"/>
        <v>0</v>
      </c>
    </row>
    <row r="34" spans="1:21" x14ac:dyDescent="0.25">
      <c r="A34" s="143"/>
      <c r="B34" s="140"/>
      <c r="C34" s="131"/>
      <c r="D34" s="131"/>
      <c r="E34" s="52">
        <v>230</v>
      </c>
      <c r="F34" s="6" t="s">
        <v>54</v>
      </c>
      <c r="G34" s="33">
        <v>0</v>
      </c>
      <c r="H34" s="33">
        <v>0</v>
      </c>
      <c r="I34" s="33">
        <v>750000</v>
      </c>
      <c r="J34" s="33">
        <v>0</v>
      </c>
      <c r="K34" s="64">
        <v>1050000</v>
      </c>
      <c r="L34" s="64">
        <v>700000</v>
      </c>
      <c r="M34" s="64">
        <v>950000</v>
      </c>
      <c r="N34" s="64">
        <v>1400000</v>
      </c>
      <c r="O34" s="64">
        <v>800000</v>
      </c>
      <c r="P34" s="33">
        <v>0</v>
      </c>
      <c r="Q34" s="33">
        <v>0</v>
      </c>
      <c r="R34" s="33">
        <v>0</v>
      </c>
      <c r="S34" s="75">
        <f t="shared" si="0"/>
        <v>5650000</v>
      </c>
      <c r="T34" s="100">
        <v>0</v>
      </c>
      <c r="U34" s="101">
        <v>0</v>
      </c>
    </row>
    <row r="35" spans="1:21" x14ac:dyDescent="0.25">
      <c r="A35" s="143"/>
      <c r="B35" s="140"/>
      <c r="C35" s="131"/>
      <c r="D35" s="131"/>
      <c r="E35" s="52">
        <v>123</v>
      </c>
      <c r="F35" s="6" t="s">
        <v>49</v>
      </c>
      <c r="G35" s="33">
        <v>0</v>
      </c>
      <c r="H35" s="33">
        <v>0</v>
      </c>
      <c r="I35" s="33">
        <v>500000</v>
      </c>
      <c r="J35" s="64">
        <v>500000</v>
      </c>
      <c r="K35" s="64">
        <v>500000</v>
      </c>
      <c r="L35" s="64">
        <v>500000</v>
      </c>
      <c r="M35" s="64">
        <v>500000</v>
      </c>
      <c r="N35" s="64">
        <v>500000</v>
      </c>
      <c r="O35" s="64">
        <v>500000</v>
      </c>
      <c r="P35" s="64">
        <v>500000</v>
      </c>
      <c r="Q35" s="64">
        <v>500000</v>
      </c>
      <c r="R35" s="64">
        <v>500000</v>
      </c>
      <c r="S35" s="75">
        <f>G35+H35+H35+I35+J35+K35+L35+M35+N35+O35+P35+Q35+R35</f>
        <v>5000000</v>
      </c>
      <c r="T35" s="100">
        <f t="shared" si="1"/>
        <v>416666.66666666669</v>
      </c>
      <c r="U35" s="101">
        <v>0</v>
      </c>
    </row>
    <row r="36" spans="1:21" x14ac:dyDescent="0.25">
      <c r="A36" s="143"/>
      <c r="B36" s="140"/>
      <c r="C36" s="131"/>
      <c r="D36" s="131"/>
      <c r="E36" s="52">
        <v>133</v>
      </c>
      <c r="F36" s="6" t="s">
        <v>55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75">
        <f t="shared" si="0"/>
        <v>0</v>
      </c>
      <c r="T36" s="100">
        <f t="shared" si="1"/>
        <v>0</v>
      </c>
      <c r="U36" s="101">
        <f t="shared" si="2"/>
        <v>0</v>
      </c>
    </row>
    <row r="37" spans="1:21" x14ac:dyDescent="0.25">
      <c r="A37" s="143"/>
      <c r="B37" s="140"/>
      <c r="C37" s="131"/>
      <c r="D37" s="131"/>
      <c r="E37" s="52">
        <v>191</v>
      </c>
      <c r="F37" s="6" t="s">
        <v>43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75">
        <f t="shared" si="0"/>
        <v>0</v>
      </c>
      <c r="T37" s="100">
        <f t="shared" si="1"/>
        <v>0</v>
      </c>
      <c r="U37" s="101">
        <f t="shared" si="2"/>
        <v>0</v>
      </c>
    </row>
    <row r="38" spans="1:21" ht="15.75" thickBot="1" x14ac:dyDescent="0.3">
      <c r="A38" s="144"/>
      <c r="B38" s="141"/>
      <c r="C38" s="132"/>
      <c r="D38" s="132"/>
      <c r="E38" s="53">
        <v>199</v>
      </c>
      <c r="F38" s="9" t="s">
        <v>56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105">
        <f t="shared" si="0"/>
        <v>0</v>
      </c>
      <c r="T38" s="102">
        <f t="shared" si="1"/>
        <v>0</v>
      </c>
      <c r="U38" s="103">
        <f t="shared" si="2"/>
        <v>0</v>
      </c>
    </row>
    <row r="39" spans="1:21" x14ac:dyDescent="0.25">
      <c r="A39" s="142">
        <v>2015</v>
      </c>
      <c r="B39" s="145">
        <v>2022357</v>
      </c>
      <c r="C39" s="130" t="s">
        <v>126</v>
      </c>
      <c r="D39" s="151" t="s">
        <v>127</v>
      </c>
      <c r="E39" s="49">
        <v>144</v>
      </c>
      <c r="F39" s="8" t="s">
        <v>51</v>
      </c>
      <c r="G39" s="70">
        <v>1500000</v>
      </c>
      <c r="H39" s="70">
        <v>1500000</v>
      </c>
      <c r="I39" s="70">
        <v>1500000</v>
      </c>
      <c r="J39" s="76">
        <v>1650000</v>
      </c>
      <c r="K39" s="76">
        <v>1650000</v>
      </c>
      <c r="L39" s="76">
        <v>1650000</v>
      </c>
      <c r="M39" s="76">
        <v>1650000</v>
      </c>
      <c r="N39" s="76">
        <v>1650000</v>
      </c>
      <c r="O39" s="76">
        <v>1650000</v>
      </c>
      <c r="P39" s="76">
        <v>1650000</v>
      </c>
      <c r="Q39" s="76">
        <v>1650000</v>
      </c>
      <c r="R39" s="76">
        <v>1650000</v>
      </c>
      <c r="S39" s="75">
        <f>G39+H39+I39+J39+K39+L39+M39+N39+O39+P39+Q39+R39</f>
        <v>19350000</v>
      </c>
      <c r="T39" s="100">
        <f t="shared" si="1"/>
        <v>1612500</v>
      </c>
      <c r="U39" s="101">
        <f>+S39+S40+S41+S42+S43+S44+S45+S46+T39+T40+T41+T42+T43+T44+T45+T46</f>
        <v>25812500</v>
      </c>
    </row>
    <row r="40" spans="1:21" x14ac:dyDescent="0.25">
      <c r="A40" s="143"/>
      <c r="B40" s="146"/>
      <c r="C40" s="131"/>
      <c r="D40" s="152"/>
      <c r="E40" s="51">
        <v>145</v>
      </c>
      <c r="F40" s="5" t="s">
        <v>121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75">
        <f t="shared" si="0"/>
        <v>0</v>
      </c>
      <c r="T40" s="100">
        <f>S40/12</f>
        <v>0</v>
      </c>
      <c r="U40" s="101">
        <f t="shared" si="2"/>
        <v>0</v>
      </c>
    </row>
    <row r="41" spans="1:21" x14ac:dyDescent="0.25">
      <c r="A41" s="143"/>
      <c r="B41" s="146"/>
      <c r="C41" s="131"/>
      <c r="D41" s="152"/>
      <c r="E41" s="51">
        <v>114</v>
      </c>
      <c r="F41" s="6" t="s">
        <v>53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75">
        <f t="shared" si="0"/>
        <v>0</v>
      </c>
      <c r="T41" s="100">
        <f t="shared" si="1"/>
        <v>0</v>
      </c>
      <c r="U41" s="101">
        <f t="shared" si="2"/>
        <v>0</v>
      </c>
    </row>
    <row r="42" spans="1:21" x14ac:dyDescent="0.25">
      <c r="A42" s="143"/>
      <c r="B42" s="146"/>
      <c r="C42" s="131"/>
      <c r="D42" s="152"/>
      <c r="E42" s="52">
        <v>230</v>
      </c>
      <c r="F42" s="6" t="s">
        <v>54</v>
      </c>
      <c r="G42" s="33">
        <v>0</v>
      </c>
      <c r="H42" s="33">
        <v>0</v>
      </c>
      <c r="I42" s="33">
        <v>450000</v>
      </c>
      <c r="J42" s="33">
        <v>450000</v>
      </c>
      <c r="K42" s="64">
        <v>1200000</v>
      </c>
      <c r="L42" s="33"/>
      <c r="M42" s="64">
        <v>1700000</v>
      </c>
      <c r="N42" s="64">
        <v>600000</v>
      </c>
      <c r="O42" s="64">
        <v>450000</v>
      </c>
      <c r="P42" s="33"/>
      <c r="Q42" s="33"/>
      <c r="R42" s="33"/>
      <c r="S42" s="75">
        <f t="shared" si="0"/>
        <v>4850000</v>
      </c>
      <c r="T42" s="100">
        <v>0</v>
      </c>
      <c r="U42" s="101">
        <v>0</v>
      </c>
    </row>
    <row r="43" spans="1:21" x14ac:dyDescent="0.25">
      <c r="A43" s="143"/>
      <c r="B43" s="146"/>
      <c r="C43" s="131"/>
      <c r="D43" s="152"/>
      <c r="E43" s="52">
        <v>123</v>
      </c>
      <c r="F43" s="6" t="s">
        <v>49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75">
        <f t="shared" si="0"/>
        <v>0</v>
      </c>
      <c r="T43" s="100">
        <f t="shared" si="1"/>
        <v>0</v>
      </c>
      <c r="U43" s="101">
        <f t="shared" si="2"/>
        <v>0</v>
      </c>
    </row>
    <row r="44" spans="1:21" x14ac:dyDescent="0.25">
      <c r="A44" s="143"/>
      <c r="B44" s="146"/>
      <c r="C44" s="131"/>
      <c r="D44" s="152"/>
      <c r="E44" s="52">
        <v>133</v>
      </c>
      <c r="F44" s="6" t="s">
        <v>55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75">
        <f t="shared" si="0"/>
        <v>0</v>
      </c>
      <c r="T44" s="100">
        <f t="shared" si="1"/>
        <v>0</v>
      </c>
      <c r="U44" s="101">
        <f t="shared" si="2"/>
        <v>0</v>
      </c>
    </row>
    <row r="45" spans="1:21" x14ac:dyDescent="0.25">
      <c r="A45" s="143"/>
      <c r="B45" s="146"/>
      <c r="C45" s="131"/>
      <c r="D45" s="152"/>
      <c r="E45" s="52">
        <v>191</v>
      </c>
      <c r="F45" s="6" t="s">
        <v>43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75">
        <f t="shared" si="0"/>
        <v>0</v>
      </c>
      <c r="T45" s="100">
        <f t="shared" si="1"/>
        <v>0</v>
      </c>
      <c r="U45" s="101">
        <f t="shared" si="2"/>
        <v>0</v>
      </c>
    </row>
    <row r="46" spans="1:21" ht="15.75" thickBot="1" x14ac:dyDescent="0.3">
      <c r="A46" s="144"/>
      <c r="B46" s="147"/>
      <c r="C46" s="132"/>
      <c r="D46" s="153"/>
      <c r="E46" s="53">
        <v>199</v>
      </c>
      <c r="F46" s="9" t="s">
        <v>56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105">
        <f t="shared" si="0"/>
        <v>0</v>
      </c>
      <c r="T46" s="102">
        <f t="shared" si="1"/>
        <v>0</v>
      </c>
      <c r="U46" s="103">
        <f t="shared" si="2"/>
        <v>0</v>
      </c>
    </row>
    <row r="47" spans="1:21" x14ac:dyDescent="0.25">
      <c r="A47" s="142">
        <v>2015</v>
      </c>
      <c r="B47" s="145">
        <v>655724</v>
      </c>
      <c r="C47" s="130" t="s">
        <v>128</v>
      </c>
      <c r="D47" s="151" t="s">
        <v>129</v>
      </c>
      <c r="E47" s="49">
        <v>144</v>
      </c>
      <c r="F47" s="8" t="s">
        <v>51</v>
      </c>
      <c r="G47" s="70">
        <v>1500000</v>
      </c>
      <c r="H47" s="70">
        <v>1500000</v>
      </c>
      <c r="I47" s="70">
        <v>1500000</v>
      </c>
      <c r="J47" s="76">
        <v>1650000</v>
      </c>
      <c r="K47" s="76">
        <v>1650000</v>
      </c>
      <c r="L47" s="76">
        <v>1650000</v>
      </c>
      <c r="M47" s="76">
        <v>1650000</v>
      </c>
      <c r="N47" s="76">
        <v>1650000</v>
      </c>
      <c r="O47" s="76">
        <v>1650000</v>
      </c>
      <c r="P47" s="76">
        <v>1650000</v>
      </c>
      <c r="Q47" s="76">
        <v>1650000</v>
      </c>
      <c r="R47" s="76">
        <v>1650000</v>
      </c>
      <c r="S47" s="75">
        <f>G47+H47+I47+J47+K47+L47+M47+N47+O47+P47+Q47+R47</f>
        <v>19350000</v>
      </c>
      <c r="T47" s="100">
        <f t="shared" si="1"/>
        <v>1612500</v>
      </c>
      <c r="U47" s="101">
        <f>+S47+S48+S49+S50+S51+S52+S53+S54+T47+T48+T49+T50+T51+T52+T53+T54</f>
        <v>26712500</v>
      </c>
    </row>
    <row r="48" spans="1:21" x14ac:dyDescent="0.25">
      <c r="A48" s="143"/>
      <c r="B48" s="146"/>
      <c r="C48" s="131"/>
      <c r="D48" s="152"/>
      <c r="E48" s="51">
        <v>145</v>
      </c>
      <c r="F48" s="5" t="s">
        <v>121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75">
        <f>G48+H48+H48+I48+J48+K48+L48+M48+N48+O48+P48+Q48</f>
        <v>0</v>
      </c>
      <c r="T48" s="100">
        <f>S48/12</f>
        <v>0</v>
      </c>
      <c r="U48" s="101">
        <f t="shared" si="2"/>
        <v>0</v>
      </c>
    </row>
    <row r="49" spans="1:21" x14ac:dyDescent="0.25">
      <c r="A49" s="143"/>
      <c r="B49" s="146"/>
      <c r="C49" s="131"/>
      <c r="D49" s="152"/>
      <c r="E49" s="51">
        <v>114</v>
      </c>
      <c r="F49" s="6" t="s">
        <v>53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75">
        <f t="shared" si="0"/>
        <v>0</v>
      </c>
      <c r="T49" s="100">
        <f t="shared" si="1"/>
        <v>0</v>
      </c>
      <c r="U49" s="101">
        <f t="shared" si="2"/>
        <v>0</v>
      </c>
    </row>
    <row r="50" spans="1:21" x14ac:dyDescent="0.25">
      <c r="A50" s="143"/>
      <c r="B50" s="146"/>
      <c r="C50" s="131"/>
      <c r="D50" s="152"/>
      <c r="E50" s="52">
        <v>230</v>
      </c>
      <c r="F50" s="6" t="s">
        <v>54</v>
      </c>
      <c r="G50" s="33">
        <v>0</v>
      </c>
      <c r="H50" s="33">
        <v>0</v>
      </c>
      <c r="I50" s="72">
        <v>900000</v>
      </c>
      <c r="J50" s="72">
        <v>0</v>
      </c>
      <c r="K50" s="64">
        <v>1600000</v>
      </c>
      <c r="L50" s="72">
        <v>0</v>
      </c>
      <c r="M50" s="64">
        <v>2150000</v>
      </c>
      <c r="N50" s="64">
        <v>600000</v>
      </c>
      <c r="O50" s="64">
        <v>500000</v>
      </c>
      <c r="P50" s="72">
        <v>0</v>
      </c>
      <c r="Q50" s="72">
        <v>0</v>
      </c>
      <c r="R50" s="72">
        <v>0</v>
      </c>
      <c r="S50" s="75">
        <f t="shared" si="0"/>
        <v>5750000</v>
      </c>
      <c r="T50" s="100">
        <v>0</v>
      </c>
      <c r="U50" s="101">
        <v>0</v>
      </c>
    </row>
    <row r="51" spans="1:21" x14ac:dyDescent="0.25">
      <c r="A51" s="143"/>
      <c r="B51" s="146"/>
      <c r="C51" s="131"/>
      <c r="D51" s="152"/>
      <c r="E51" s="52">
        <v>123</v>
      </c>
      <c r="F51" s="6" t="s">
        <v>49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75">
        <f t="shared" si="0"/>
        <v>0</v>
      </c>
      <c r="T51" s="100">
        <f t="shared" si="1"/>
        <v>0</v>
      </c>
      <c r="U51" s="101">
        <f t="shared" si="2"/>
        <v>0</v>
      </c>
    </row>
    <row r="52" spans="1:21" x14ac:dyDescent="0.25">
      <c r="A52" s="143"/>
      <c r="B52" s="146"/>
      <c r="C52" s="131"/>
      <c r="D52" s="152"/>
      <c r="E52" s="52">
        <v>133</v>
      </c>
      <c r="F52" s="6" t="s">
        <v>55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75">
        <f t="shared" si="0"/>
        <v>0</v>
      </c>
      <c r="T52" s="100">
        <f t="shared" si="1"/>
        <v>0</v>
      </c>
      <c r="U52" s="101">
        <f t="shared" si="2"/>
        <v>0</v>
      </c>
    </row>
    <row r="53" spans="1:21" x14ac:dyDescent="0.25">
      <c r="A53" s="143"/>
      <c r="B53" s="146"/>
      <c r="C53" s="131"/>
      <c r="D53" s="152"/>
      <c r="E53" s="52">
        <v>191</v>
      </c>
      <c r="F53" s="6" t="s">
        <v>43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75">
        <f t="shared" si="0"/>
        <v>0</v>
      </c>
      <c r="T53" s="100">
        <f t="shared" si="1"/>
        <v>0</v>
      </c>
      <c r="U53" s="101">
        <f t="shared" si="2"/>
        <v>0</v>
      </c>
    </row>
    <row r="54" spans="1:21" ht="15.75" thickBot="1" x14ac:dyDescent="0.3">
      <c r="A54" s="144"/>
      <c r="B54" s="147"/>
      <c r="C54" s="132"/>
      <c r="D54" s="153"/>
      <c r="E54" s="53">
        <v>199</v>
      </c>
      <c r="F54" s="9" t="s">
        <v>56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105">
        <f t="shared" si="0"/>
        <v>0</v>
      </c>
      <c r="T54" s="102">
        <f t="shared" si="1"/>
        <v>0</v>
      </c>
      <c r="U54" s="103">
        <f t="shared" si="2"/>
        <v>0</v>
      </c>
    </row>
    <row r="55" spans="1:21" x14ac:dyDescent="0.25">
      <c r="A55" s="142">
        <v>2015</v>
      </c>
      <c r="B55" s="145">
        <v>1377320</v>
      </c>
      <c r="C55" s="130" t="s">
        <v>130</v>
      </c>
      <c r="D55" s="151" t="s">
        <v>131</v>
      </c>
      <c r="E55" s="49">
        <v>144</v>
      </c>
      <c r="F55" s="8" t="s">
        <v>51</v>
      </c>
      <c r="G55" s="70">
        <v>1500000</v>
      </c>
      <c r="H55" s="70">
        <v>1500000</v>
      </c>
      <c r="I55" s="70">
        <v>1500000</v>
      </c>
      <c r="J55" s="76">
        <v>1650000</v>
      </c>
      <c r="K55" s="76">
        <v>1650000</v>
      </c>
      <c r="L55" s="76">
        <v>1650000</v>
      </c>
      <c r="M55" s="76">
        <v>1650000</v>
      </c>
      <c r="N55" s="76">
        <v>1650000</v>
      </c>
      <c r="O55" s="76">
        <v>1650000</v>
      </c>
      <c r="P55" s="76">
        <v>1650000</v>
      </c>
      <c r="Q55" s="76">
        <v>1650000</v>
      </c>
      <c r="R55" s="76">
        <v>1650000</v>
      </c>
      <c r="S55" s="75">
        <f>G55+H55+I55+J55+K55+L55+M55+N55+O55+P55+Q55+R55</f>
        <v>19350000</v>
      </c>
      <c r="T55" s="100">
        <f t="shared" si="1"/>
        <v>1612500</v>
      </c>
      <c r="U55" s="101">
        <f>+S55+S56+S57+S58+S59+S60+S61+S62+T55+T56+T57+T58+T59+T60+T61+T62</f>
        <v>25462500</v>
      </c>
    </row>
    <row r="56" spans="1:21" x14ac:dyDescent="0.25">
      <c r="A56" s="143"/>
      <c r="B56" s="146"/>
      <c r="C56" s="131"/>
      <c r="D56" s="152"/>
      <c r="E56" s="51">
        <v>145</v>
      </c>
      <c r="F56" s="5" t="s">
        <v>121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75">
        <f>G56+H56+H56+I56+J56+K56+L56+M56+N56+O56+P56+Q56</f>
        <v>0</v>
      </c>
      <c r="T56" s="100">
        <f t="shared" si="1"/>
        <v>0</v>
      </c>
      <c r="U56" s="101">
        <f t="shared" si="2"/>
        <v>0</v>
      </c>
    </row>
    <row r="57" spans="1:21" x14ac:dyDescent="0.25">
      <c r="A57" s="143"/>
      <c r="B57" s="146"/>
      <c r="C57" s="131"/>
      <c r="D57" s="152"/>
      <c r="E57" s="51">
        <v>114</v>
      </c>
      <c r="F57" s="6" t="s">
        <v>53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75">
        <f t="shared" si="0"/>
        <v>0</v>
      </c>
      <c r="T57" s="100">
        <f t="shared" si="1"/>
        <v>0</v>
      </c>
      <c r="U57" s="101">
        <f t="shared" si="2"/>
        <v>0</v>
      </c>
    </row>
    <row r="58" spans="1:21" x14ac:dyDescent="0.25">
      <c r="A58" s="143"/>
      <c r="B58" s="146"/>
      <c r="C58" s="131"/>
      <c r="D58" s="152"/>
      <c r="E58" s="52">
        <v>230</v>
      </c>
      <c r="F58" s="6" t="s">
        <v>54</v>
      </c>
      <c r="G58" s="33">
        <v>0</v>
      </c>
      <c r="H58" s="33">
        <v>0</v>
      </c>
      <c r="I58" s="72">
        <v>600000</v>
      </c>
      <c r="J58" s="72">
        <v>0</v>
      </c>
      <c r="K58" s="64">
        <v>1100000</v>
      </c>
      <c r="L58" s="64">
        <v>500000</v>
      </c>
      <c r="M58" s="64">
        <v>1700000</v>
      </c>
      <c r="N58" s="72">
        <v>600000</v>
      </c>
      <c r="O58" s="72">
        <v>0</v>
      </c>
      <c r="P58" s="72">
        <v>0</v>
      </c>
      <c r="Q58" s="72">
        <v>0</v>
      </c>
      <c r="R58" s="72">
        <v>0</v>
      </c>
      <c r="S58" s="75">
        <f t="shared" si="0"/>
        <v>4500000</v>
      </c>
      <c r="T58" s="100">
        <v>0</v>
      </c>
      <c r="U58" s="101">
        <v>0</v>
      </c>
    </row>
    <row r="59" spans="1:21" x14ac:dyDescent="0.25">
      <c r="A59" s="143"/>
      <c r="B59" s="146"/>
      <c r="C59" s="131"/>
      <c r="D59" s="152"/>
      <c r="E59" s="52">
        <v>123</v>
      </c>
      <c r="F59" s="6" t="s">
        <v>49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75">
        <f t="shared" si="0"/>
        <v>0</v>
      </c>
      <c r="T59" s="100">
        <f t="shared" si="1"/>
        <v>0</v>
      </c>
      <c r="U59" s="101">
        <f t="shared" si="2"/>
        <v>0</v>
      </c>
    </row>
    <row r="60" spans="1:21" x14ac:dyDescent="0.25">
      <c r="A60" s="143"/>
      <c r="B60" s="146"/>
      <c r="C60" s="131"/>
      <c r="D60" s="152"/>
      <c r="E60" s="52">
        <v>133</v>
      </c>
      <c r="F60" s="6" t="s">
        <v>55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75">
        <f t="shared" si="0"/>
        <v>0</v>
      </c>
      <c r="T60" s="100">
        <f t="shared" si="1"/>
        <v>0</v>
      </c>
      <c r="U60" s="101">
        <f t="shared" si="2"/>
        <v>0</v>
      </c>
    </row>
    <row r="61" spans="1:21" x14ac:dyDescent="0.25">
      <c r="A61" s="143"/>
      <c r="B61" s="146"/>
      <c r="C61" s="131"/>
      <c r="D61" s="152"/>
      <c r="E61" s="52">
        <v>191</v>
      </c>
      <c r="F61" s="6" t="s">
        <v>43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75">
        <f t="shared" si="0"/>
        <v>0</v>
      </c>
      <c r="T61" s="100">
        <f t="shared" si="1"/>
        <v>0</v>
      </c>
      <c r="U61" s="101">
        <f t="shared" si="2"/>
        <v>0</v>
      </c>
    </row>
    <row r="62" spans="1:21" ht="15.75" thickBot="1" x14ac:dyDescent="0.3">
      <c r="A62" s="144"/>
      <c r="B62" s="147"/>
      <c r="C62" s="132"/>
      <c r="D62" s="153"/>
      <c r="E62" s="53">
        <v>199</v>
      </c>
      <c r="F62" s="9" t="s">
        <v>56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105">
        <v>0</v>
      </c>
      <c r="T62" s="102">
        <v>0</v>
      </c>
      <c r="U62" s="103">
        <v>0</v>
      </c>
    </row>
    <row r="63" spans="1:21" x14ac:dyDescent="0.25">
      <c r="A63" s="142">
        <v>2015</v>
      </c>
      <c r="B63" s="145">
        <v>1452007</v>
      </c>
      <c r="C63" s="130" t="s">
        <v>132</v>
      </c>
      <c r="D63" s="151" t="s">
        <v>133</v>
      </c>
      <c r="E63" s="49">
        <v>144</v>
      </c>
      <c r="F63" s="8" t="s">
        <v>51</v>
      </c>
      <c r="G63" s="70">
        <v>1500000</v>
      </c>
      <c r="H63" s="70">
        <v>1500000</v>
      </c>
      <c r="I63" s="70">
        <v>1500000</v>
      </c>
      <c r="J63" s="76">
        <v>1650000</v>
      </c>
      <c r="K63" s="76">
        <v>1650000</v>
      </c>
      <c r="L63" s="76">
        <v>1650000</v>
      </c>
      <c r="M63" s="76">
        <v>1650000</v>
      </c>
      <c r="N63" s="76">
        <v>1650000</v>
      </c>
      <c r="O63" s="76">
        <v>1650000</v>
      </c>
      <c r="P63" s="76">
        <v>1650000</v>
      </c>
      <c r="Q63" s="76">
        <v>1650000</v>
      </c>
      <c r="R63" s="76">
        <v>1650000</v>
      </c>
      <c r="S63" s="75">
        <f>G63+H63+I63+J63+K63+L63+M63+N63+O63+P63+Q63+R63</f>
        <v>19350000</v>
      </c>
      <c r="T63" s="100">
        <f t="shared" si="1"/>
        <v>1612500</v>
      </c>
      <c r="U63" s="101">
        <f>+S63+S64+S65+S66+S67+S68+S69+S70+T63+T64+T65+T66+T67+T68+T69+T70</f>
        <v>21962500</v>
      </c>
    </row>
    <row r="64" spans="1:21" x14ac:dyDescent="0.25">
      <c r="A64" s="143"/>
      <c r="B64" s="146"/>
      <c r="C64" s="131"/>
      <c r="D64" s="152"/>
      <c r="E64" s="51">
        <v>145</v>
      </c>
      <c r="F64" s="5" t="s">
        <v>121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75">
        <f t="shared" si="0"/>
        <v>0</v>
      </c>
      <c r="T64" s="100">
        <f t="shared" si="1"/>
        <v>0</v>
      </c>
      <c r="U64" s="101">
        <f t="shared" si="2"/>
        <v>0</v>
      </c>
    </row>
    <row r="65" spans="1:21" x14ac:dyDescent="0.25">
      <c r="A65" s="143"/>
      <c r="B65" s="146"/>
      <c r="C65" s="131"/>
      <c r="D65" s="152"/>
      <c r="E65" s="51">
        <v>114</v>
      </c>
      <c r="F65" s="6" t="s">
        <v>53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75">
        <f t="shared" si="0"/>
        <v>0</v>
      </c>
      <c r="T65" s="100">
        <f t="shared" si="1"/>
        <v>0</v>
      </c>
      <c r="U65" s="101">
        <f t="shared" si="2"/>
        <v>0</v>
      </c>
    </row>
    <row r="66" spans="1:21" x14ac:dyDescent="0.25">
      <c r="A66" s="143"/>
      <c r="B66" s="146"/>
      <c r="C66" s="131"/>
      <c r="D66" s="152"/>
      <c r="E66" s="52">
        <v>230</v>
      </c>
      <c r="F66" s="6" t="s">
        <v>54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64">
        <v>1000000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75">
        <f t="shared" si="0"/>
        <v>1000000</v>
      </c>
      <c r="T66" s="100">
        <v>0</v>
      </c>
      <c r="U66" s="101">
        <v>0</v>
      </c>
    </row>
    <row r="67" spans="1:21" x14ac:dyDescent="0.25">
      <c r="A67" s="143"/>
      <c r="B67" s="146"/>
      <c r="C67" s="131"/>
      <c r="D67" s="152"/>
      <c r="E67" s="52">
        <v>123</v>
      </c>
      <c r="F67" s="6" t="s">
        <v>49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75">
        <f t="shared" si="0"/>
        <v>0</v>
      </c>
      <c r="T67" s="100">
        <f t="shared" si="1"/>
        <v>0</v>
      </c>
      <c r="U67" s="101">
        <f t="shared" si="2"/>
        <v>0</v>
      </c>
    </row>
    <row r="68" spans="1:21" x14ac:dyDescent="0.25">
      <c r="A68" s="143"/>
      <c r="B68" s="146"/>
      <c r="C68" s="131"/>
      <c r="D68" s="152"/>
      <c r="E68" s="52">
        <v>133</v>
      </c>
      <c r="F68" s="6" t="s">
        <v>55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75">
        <f>G68+H68+H68+I68+J68+K68+L68+M68+N68+O68+P68+Q68</f>
        <v>0</v>
      </c>
      <c r="T68" s="100">
        <f t="shared" si="1"/>
        <v>0</v>
      </c>
      <c r="U68" s="101">
        <f t="shared" si="2"/>
        <v>0</v>
      </c>
    </row>
    <row r="69" spans="1:21" x14ac:dyDescent="0.25">
      <c r="A69" s="143"/>
      <c r="B69" s="146"/>
      <c r="C69" s="131"/>
      <c r="D69" s="152"/>
      <c r="E69" s="52">
        <v>191</v>
      </c>
      <c r="F69" s="6" t="s">
        <v>43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75">
        <f t="shared" si="0"/>
        <v>0</v>
      </c>
      <c r="T69" s="100">
        <f t="shared" si="1"/>
        <v>0</v>
      </c>
      <c r="U69" s="101">
        <f t="shared" si="2"/>
        <v>0</v>
      </c>
    </row>
    <row r="70" spans="1:21" ht="15.75" thickBot="1" x14ac:dyDescent="0.3">
      <c r="A70" s="144"/>
      <c r="B70" s="147"/>
      <c r="C70" s="132"/>
      <c r="D70" s="153"/>
      <c r="E70" s="53">
        <v>199</v>
      </c>
      <c r="F70" s="9" t="s">
        <v>56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105">
        <f t="shared" si="0"/>
        <v>0</v>
      </c>
      <c r="T70" s="102">
        <f t="shared" si="1"/>
        <v>0</v>
      </c>
      <c r="U70" s="103">
        <f t="shared" si="2"/>
        <v>0</v>
      </c>
    </row>
    <row r="71" spans="1:21" x14ac:dyDescent="0.25">
      <c r="A71" s="142">
        <v>2015</v>
      </c>
      <c r="B71" s="145">
        <v>1001934</v>
      </c>
      <c r="C71" s="130" t="s">
        <v>134</v>
      </c>
      <c r="D71" s="151" t="s">
        <v>135</v>
      </c>
      <c r="E71" s="49">
        <v>144</v>
      </c>
      <c r="F71" s="8" t="s">
        <v>51</v>
      </c>
      <c r="G71" s="70">
        <v>1500000</v>
      </c>
      <c r="H71" s="70">
        <v>1500000</v>
      </c>
      <c r="I71" s="70">
        <v>1500000</v>
      </c>
      <c r="J71" s="76">
        <v>1650000</v>
      </c>
      <c r="K71" s="76">
        <v>1650000</v>
      </c>
      <c r="L71" s="76">
        <v>1650000</v>
      </c>
      <c r="M71" s="76">
        <v>1650000</v>
      </c>
      <c r="N71" s="76">
        <v>1650000</v>
      </c>
      <c r="O71" s="76">
        <v>1650000</v>
      </c>
      <c r="P71" s="76">
        <v>1650000</v>
      </c>
      <c r="Q71" s="76">
        <v>1650000</v>
      </c>
      <c r="R71" s="76">
        <v>1650000</v>
      </c>
      <c r="S71" s="75">
        <f>G71+H71+I71+J71+K71+L71+M71+N71+O71+P71+Q71+R71</f>
        <v>19350000</v>
      </c>
      <c r="T71" s="100">
        <f t="shared" si="1"/>
        <v>1612500</v>
      </c>
      <c r="U71" s="101">
        <f>+S71+S72+S73+S74+S75+S76+S77+S78+T71+T72+T73+T74+T75+T76+T77+T78</f>
        <v>22762500</v>
      </c>
    </row>
    <row r="72" spans="1:21" x14ac:dyDescent="0.25">
      <c r="A72" s="143"/>
      <c r="B72" s="146"/>
      <c r="C72" s="131"/>
      <c r="D72" s="152"/>
      <c r="E72" s="51">
        <v>145</v>
      </c>
      <c r="F72" s="5" t="s">
        <v>121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75">
        <f t="shared" ref="S72:S78" si="3">G72+H72+H72+I72+J72+K72+L72+M72+N72+O72+P72+Q72</f>
        <v>0</v>
      </c>
      <c r="T72" s="100">
        <f t="shared" ref="T72:T135" si="4">S72/12</f>
        <v>0</v>
      </c>
      <c r="U72" s="101">
        <f t="shared" ref="U72:U134" si="5">+S72+T72</f>
        <v>0</v>
      </c>
    </row>
    <row r="73" spans="1:21" x14ac:dyDescent="0.25">
      <c r="A73" s="143"/>
      <c r="B73" s="146"/>
      <c r="C73" s="131"/>
      <c r="D73" s="152"/>
      <c r="E73" s="51">
        <v>114</v>
      </c>
      <c r="F73" s="6" t="s">
        <v>53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75">
        <f t="shared" si="3"/>
        <v>0</v>
      </c>
      <c r="T73" s="100">
        <f t="shared" si="4"/>
        <v>0</v>
      </c>
      <c r="U73" s="101">
        <f t="shared" si="5"/>
        <v>0</v>
      </c>
    </row>
    <row r="74" spans="1:21" x14ac:dyDescent="0.25">
      <c r="A74" s="143"/>
      <c r="B74" s="146"/>
      <c r="C74" s="131"/>
      <c r="D74" s="152"/>
      <c r="E74" s="52">
        <v>230</v>
      </c>
      <c r="F74" s="6" t="s">
        <v>54</v>
      </c>
      <c r="G74" s="33">
        <v>0</v>
      </c>
      <c r="H74" s="33">
        <v>0</v>
      </c>
      <c r="I74" s="33">
        <v>0</v>
      </c>
      <c r="J74" s="33">
        <v>0</v>
      </c>
      <c r="K74" s="64">
        <v>150000</v>
      </c>
      <c r="L74" s="33">
        <v>0</v>
      </c>
      <c r="M74" s="64">
        <v>750000</v>
      </c>
      <c r="N74" s="64">
        <v>600000</v>
      </c>
      <c r="O74" s="64">
        <v>300000</v>
      </c>
      <c r="P74" s="33">
        <v>0</v>
      </c>
      <c r="Q74" s="33">
        <v>0</v>
      </c>
      <c r="R74" s="33">
        <v>0</v>
      </c>
      <c r="S74" s="75">
        <f t="shared" si="3"/>
        <v>1800000</v>
      </c>
      <c r="T74" s="100">
        <v>0</v>
      </c>
      <c r="U74" s="101">
        <v>0</v>
      </c>
    </row>
    <row r="75" spans="1:21" x14ac:dyDescent="0.25">
      <c r="A75" s="143"/>
      <c r="B75" s="146"/>
      <c r="C75" s="131"/>
      <c r="D75" s="152"/>
      <c r="E75" s="52">
        <v>123</v>
      </c>
      <c r="F75" s="6" t="s">
        <v>49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75">
        <f t="shared" si="3"/>
        <v>0</v>
      </c>
      <c r="T75" s="100">
        <f t="shared" si="4"/>
        <v>0</v>
      </c>
      <c r="U75" s="101">
        <f t="shared" si="5"/>
        <v>0</v>
      </c>
    </row>
    <row r="76" spans="1:21" x14ac:dyDescent="0.25">
      <c r="A76" s="143"/>
      <c r="B76" s="146"/>
      <c r="C76" s="131"/>
      <c r="D76" s="152"/>
      <c r="E76" s="52">
        <v>133</v>
      </c>
      <c r="F76" s="6" t="s">
        <v>55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75">
        <f t="shared" si="3"/>
        <v>0</v>
      </c>
      <c r="T76" s="100">
        <f t="shared" si="4"/>
        <v>0</v>
      </c>
      <c r="U76" s="101">
        <f t="shared" si="5"/>
        <v>0</v>
      </c>
    </row>
    <row r="77" spans="1:21" x14ac:dyDescent="0.25">
      <c r="A77" s="143"/>
      <c r="B77" s="146"/>
      <c r="C77" s="131"/>
      <c r="D77" s="152"/>
      <c r="E77" s="52">
        <v>191</v>
      </c>
      <c r="F77" s="6" t="s">
        <v>43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75">
        <f t="shared" si="3"/>
        <v>0</v>
      </c>
      <c r="T77" s="100">
        <f t="shared" si="4"/>
        <v>0</v>
      </c>
      <c r="U77" s="101">
        <f t="shared" si="5"/>
        <v>0</v>
      </c>
    </row>
    <row r="78" spans="1:21" ht="15.75" thickBot="1" x14ac:dyDescent="0.3">
      <c r="A78" s="144"/>
      <c r="B78" s="147"/>
      <c r="C78" s="132"/>
      <c r="D78" s="153"/>
      <c r="E78" s="53">
        <v>199</v>
      </c>
      <c r="F78" s="9" t="s">
        <v>56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105">
        <f t="shared" si="3"/>
        <v>0</v>
      </c>
      <c r="T78" s="102">
        <f t="shared" si="4"/>
        <v>0</v>
      </c>
      <c r="U78" s="103">
        <f t="shared" si="5"/>
        <v>0</v>
      </c>
    </row>
    <row r="79" spans="1:21" x14ac:dyDescent="0.25">
      <c r="A79" s="142">
        <v>2015</v>
      </c>
      <c r="B79" s="145">
        <v>1975537</v>
      </c>
      <c r="C79" s="130" t="s">
        <v>136</v>
      </c>
      <c r="D79" s="148" t="s">
        <v>137</v>
      </c>
      <c r="E79" s="49">
        <v>144</v>
      </c>
      <c r="F79" s="8" t="s">
        <v>51</v>
      </c>
      <c r="G79" s="70">
        <v>1500000</v>
      </c>
      <c r="H79" s="70">
        <v>1500000</v>
      </c>
      <c r="I79" s="70">
        <v>1500000</v>
      </c>
      <c r="J79" s="76">
        <v>1650000</v>
      </c>
      <c r="K79" s="76">
        <v>1650000</v>
      </c>
      <c r="L79" s="76">
        <v>1650000</v>
      </c>
      <c r="M79" s="76">
        <v>1650000</v>
      </c>
      <c r="N79" s="76">
        <v>1650000</v>
      </c>
      <c r="O79" s="76">
        <v>1650000</v>
      </c>
      <c r="P79" s="76">
        <v>1650000</v>
      </c>
      <c r="Q79" s="76">
        <v>1650000</v>
      </c>
      <c r="R79" s="76">
        <v>1650000</v>
      </c>
      <c r="S79" s="75">
        <f>G79+H79+I79+J79+K79+L79+M79+N79+O79+P79+Q79+R79</f>
        <v>19350000</v>
      </c>
      <c r="T79" s="100">
        <f t="shared" si="4"/>
        <v>1612500</v>
      </c>
      <c r="U79" s="101">
        <f>+S79+S80+S81+S82+S83+S84+S85+S86+T79+T80+T81+T82+T83+T84+T85+T86</f>
        <v>22362500</v>
      </c>
    </row>
    <row r="80" spans="1:21" x14ac:dyDescent="0.25">
      <c r="A80" s="143"/>
      <c r="B80" s="146"/>
      <c r="C80" s="131"/>
      <c r="D80" s="149"/>
      <c r="E80" s="51">
        <v>145</v>
      </c>
      <c r="F80" s="5" t="s">
        <v>121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75">
        <f>G80+H80+H80+I80+J80+K80+L80+M80+N80+O80+P80+Q80</f>
        <v>0</v>
      </c>
      <c r="T80" s="100">
        <f t="shared" si="4"/>
        <v>0</v>
      </c>
      <c r="U80" s="101">
        <f t="shared" si="5"/>
        <v>0</v>
      </c>
    </row>
    <row r="81" spans="1:21" x14ac:dyDescent="0.25">
      <c r="A81" s="143"/>
      <c r="B81" s="146"/>
      <c r="C81" s="131"/>
      <c r="D81" s="149"/>
      <c r="E81" s="51">
        <v>114</v>
      </c>
      <c r="F81" s="6" t="s">
        <v>53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75">
        <f t="shared" ref="S81:S143" si="6">G81+H81+H81+I81+J81+K81+L81+M81+N81+O81+P81+Q81</f>
        <v>0</v>
      </c>
      <c r="T81" s="100">
        <f t="shared" si="4"/>
        <v>0</v>
      </c>
      <c r="U81" s="101">
        <f t="shared" si="5"/>
        <v>0</v>
      </c>
    </row>
    <row r="82" spans="1:21" x14ac:dyDescent="0.25">
      <c r="A82" s="143"/>
      <c r="B82" s="146"/>
      <c r="C82" s="131"/>
      <c r="D82" s="149"/>
      <c r="E82" s="52">
        <v>230</v>
      </c>
      <c r="F82" s="6" t="s">
        <v>54</v>
      </c>
      <c r="G82" s="33">
        <v>0</v>
      </c>
      <c r="H82" s="33">
        <v>0</v>
      </c>
      <c r="I82" s="72">
        <v>1400000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75">
        <f t="shared" si="6"/>
        <v>1400000</v>
      </c>
      <c r="T82" s="100">
        <v>0</v>
      </c>
      <c r="U82" s="101">
        <v>0</v>
      </c>
    </row>
    <row r="83" spans="1:21" x14ac:dyDescent="0.25">
      <c r="A83" s="143"/>
      <c r="B83" s="146"/>
      <c r="C83" s="131"/>
      <c r="D83" s="149"/>
      <c r="E83" s="52">
        <v>123</v>
      </c>
      <c r="F83" s="6" t="s">
        <v>49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72"/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75">
        <f t="shared" si="6"/>
        <v>0</v>
      </c>
      <c r="T83" s="100">
        <f t="shared" si="4"/>
        <v>0</v>
      </c>
      <c r="U83" s="101">
        <f t="shared" si="5"/>
        <v>0</v>
      </c>
    </row>
    <row r="84" spans="1:21" x14ac:dyDescent="0.25">
      <c r="A84" s="143"/>
      <c r="B84" s="146"/>
      <c r="C84" s="131"/>
      <c r="D84" s="149"/>
      <c r="E84" s="52">
        <v>133</v>
      </c>
      <c r="F84" s="6" t="s">
        <v>55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75">
        <f t="shared" si="6"/>
        <v>0</v>
      </c>
      <c r="T84" s="100">
        <f t="shared" si="4"/>
        <v>0</v>
      </c>
      <c r="U84" s="101">
        <f t="shared" si="5"/>
        <v>0</v>
      </c>
    </row>
    <row r="85" spans="1:21" x14ac:dyDescent="0.25">
      <c r="A85" s="143"/>
      <c r="B85" s="146"/>
      <c r="C85" s="131"/>
      <c r="D85" s="149"/>
      <c r="E85" s="52">
        <v>191</v>
      </c>
      <c r="F85" s="6" t="s">
        <v>43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75">
        <f t="shared" si="6"/>
        <v>0</v>
      </c>
      <c r="T85" s="100">
        <f t="shared" si="4"/>
        <v>0</v>
      </c>
      <c r="U85" s="101">
        <f t="shared" si="5"/>
        <v>0</v>
      </c>
    </row>
    <row r="86" spans="1:21" ht="15.75" thickBot="1" x14ac:dyDescent="0.3">
      <c r="A86" s="144"/>
      <c r="B86" s="147"/>
      <c r="C86" s="132"/>
      <c r="D86" s="150"/>
      <c r="E86" s="53">
        <v>199</v>
      </c>
      <c r="F86" s="9" t="s">
        <v>56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105">
        <f t="shared" si="6"/>
        <v>0</v>
      </c>
      <c r="T86" s="102">
        <f t="shared" si="4"/>
        <v>0</v>
      </c>
      <c r="U86" s="103">
        <f t="shared" si="5"/>
        <v>0</v>
      </c>
    </row>
    <row r="87" spans="1:21" x14ac:dyDescent="0.25">
      <c r="A87" s="142">
        <v>2015</v>
      </c>
      <c r="B87" s="145">
        <v>5663066</v>
      </c>
      <c r="C87" s="130" t="s">
        <v>138</v>
      </c>
      <c r="D87" s="130" t="s">
        <v>139</v>
      </c>
      <c r="E87" s="49">
        <v>144</v>
      </c>
      <c r="F87" s="8" t="s">
        <v>51</v>
      </c>
      <c r="G87" s="70">
        <v>1300000</v>
      </c>
      <c r="H87" s="70">
        <v>1300000</v>
      </c>
      <c r="I87" s="70">
        <v>1500000</v>
      </c>
      <c r="J87" s="76">
        <v>1650000</v>
      </c>
      <c r="K87" s="76">
        <v>1650000</v>
      </c>
      <c r="L87" s="76">
        <v>1650000</v>
      </c>
      <c r="M87" s="76">
        <v>1650000</v>
      </c>
      <c r="N87" s="76">
        <v>1650000</v>
      </c>
      <c r="O87" s="76">
        <v>1650000</v>
      </c>
      <c r="P87" s="76">
        <v>1650000</v>
      </c>
      <c r="Q87" s="76">
        <v>1650000</v>
      </c>
      <c r="R87" s="76">
        <v>1650000</v>
      </c>
      <c r="S87" s="75">
        <f>G87+H87+I87+J87+K87+L87+M87+N87+O87+P87+Q87+R87</f>
        <v>18950000</v>
      </c>
      <c r="T87" s="100">
        <f t="shared" si="4"/>
        <v>1579166.6666666667</v>
      </c>
      <c r="U87" s="101">
        <f>+S87+S88+S89+S90+S91+S92+S93+S94+T87+T88+T89+T90+T91+T92+T93+T94</f>
        <v>21629166.666666668</v>
      </c>
    </row>
    <row r="88" spans="1:21" x14ac:dyDescent="0.25">
      <c r="A88" s="143"/>
      <c r="B88" s="146"/>
      <c r="C88" s="131"/>
      <c r="D88" s="131"/>
      <c r="E88" s="51">
        <v>145</v>
      </c>
      <c r="F88" s="5" t="s">
        <v>121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75">
        <f t="shared" si="6"/>
        <v>0</v>
      </c>
      <c r="T88" s="100">
        <f t="shared" si="4"/>
        <v>0</v>
      </c>
      <c r="U88" s="101">
        <f t="shared" si="5"/>
        <v>0</v>
      </c>
    </row>
    <row r="89" spans="1:21" x14ac:dyDescent="0.25">
      <c r="A89" s="143"/>
      <c r="B89" s="146"/>
      <c r="C89" s="131"/>
      <c r="D89" s="131"/>
      <c r="E89" s="51">
        <v>114</v>
      </c>
      <c r="F89" s="6" t="s">
        <v>53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75">
        <f t="shared" si="6"/>
        <v>0</v>
      </c>
      <c r="T89" s="100">
        <f t="shared" si="4"/>
        <v>0</v>
      </c>
      <c r="U89" s="101">
        <f t="shared" si="5"/>
        <v>0</v>
      </c>
    </row>
    <row r="90" spans="1:21" x14ac:dyDescent="0.25">
      <c r="A90" s="143"/>
      <c r="B90" s="146"/>
      <c r="C90" s="131"/>
      <c r="D90" s="131"/>
      <c r="E90" s="52">
        <v>230</v>
      </c>
      <c r="F90" s="6" t="s">
        <v>54</v>
      </c>
      <c r="G90" s="33">
        <v>0</v>
      </c>
      <c r="H90" s="33">
        <v>0</v>
      </c>
      <c r="I90" s="33">
        <v>0</v>
      </c>
      <c r="J90" s="33">
        <v>0</v>
      </c>
      <c r="K90" s="64">
        <v>400000</v>
      </c>
      <c r="L90" s="64">
        <v>400000</v>
      </c>
      <c r="M90" s="33">
        <v>0</v>
      </c>
      <c r="N90" s="64">
        <v>300000</v>
      </c>
      <c r="O90" s="33">
        <v>0</v>
      </c>
      <c r="P90" s="33">
        <v>0</v>
      </c>
      <c r="Q90" s="33">
        <v>0</v>
      </c>
      <c r="R90" s="33">
        <v>0</v>
      </c>
      <c r="S90" s="75">
        <f t="shared" si="6"/>
        <v>1100000</v>
      </c>
      <c r="T90" s="100">
        <v>0</v>
      </c>
      <c r="U90" s="101">
        <v>0</v>
      </c>
    </row>
    <row r="91" spans="1:21" x14ac:dyDescent="0.25">
      <c r="A91" s="143"/>
      <c r="B91" s="146"/>
      <c r="C91" s="131"/>
      <c r="D91" s="131"/>
      <c r="E91" s="52">
        <v>123</v>
      </c>
      <c r="F91" s="6" t="s">
        <v>49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75">
        <f t="shared" si="6"/>
        <v>0</v>
      </c>
      <c r="T91" s="100">
        <f t="shared" si="4"/>
        <v>0</v>
      </c>
      <c r="U91" s="101">
        <f t="shared" si="5"/>
        <v>0</v>
      </c>
    </row>
    <row r="92" spans="1:21" x14ac:dyDescent="0.25">
      <c r="A92" s="143"/>
      <c r="B92" s="146"/>
      <c r="C92" s="131"/>
      <c r="D92" s="131"/>
      <c r="E92" s="52">
        <v>133</v>
      </c>
      <c r="F92" s="6" t="s">
        <v>55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75">
        <f t="shared" si="6"/>
        <v>0</v>
      </c>
      <c r="T92" s="100">
        <f t="shared" si="4"/>
        <v>0</v>
      </c>
      <c r="U92" s="101">
        <f t="shared" si="5"/>
        <v>0</v>
      </c>
    </row>
    <row r="93" spans="1:21" x14ac:dyDescent="0.25">
      <c r="A93" s="143"/>
      <c r="B93" s="146"/>
      <c r="C93" s="131"/>
      <c r="D93" s="131"/>
      <c r="E93" s="52">
        <v>191</v>
      </c>
      <c r="F93" s="6" t="s">
        <v>43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75">
        <f t="shared" si="6"/>
        <v>0</v>
      </c>
      <c r="T93" s="100">
        <f t="shared" si="4"/>
        <v>0</v>
      </c>
      <c r="U93" s="101">
        <f t="shared" si="5"/>
        <v>0</v>
      </c>
    </row>
    <row r="94" spans="1:21" ht="15.75" thickBot="1" x14ac:dyDescent="0.3">
      <c r="A94" s="144"/>
      <c r="B94" s="147"/>
      <c r="C94" s="132"/>
      <c r="D94" s="132"/>
      <c r="E94" s="53">
        <v>199</v>
      </c>
      <c r="F94" s="9" t="s">
        <v>56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105">
        <f t="shared" si="6"/>
        <v>0</v>
      </c>
      <c r="T94" s="102">
        <f t="shared" si="4"/>
        <v>0</v>
      </c>
      <c r="U94" s="103">
        <f t="shared" si="5"/>
        <v>0</v>
      </c>
    </row>
    <row r="95" spans="1:21" x14ac:dyDescent="0.25">
      <c r="A95" s="142">
        <v>2015</v>
      </c>
      <c r="B95" s="145">
        <v>4490276</v>
      </c>
      <c r="C95" s="130" t="s">
        <v>140</v>
      </c>
      <c r="D95" s="130" t="s">
        <v>141</v>
      </c>
      <c r="E95" s="49">
        <v>144</v>
      </c>
      <c r="F95" s="8" t="s">
        <v>51</v>
      </c>
      <c r="G95" s="70">
        <v>1500000</v>
      </c>
      <c r="H95" s="70">
        <v>1500000</v>
      </c>
      <c r="I95" s="70">
        <v>1500000</v>
      </c>
      <c r="J95" s="76">
        <v>1650000</v>
      </c>
      <c r="K95" s="76">
        <v>1650000</v>
      </c>
      <c r="L95" s="76">
        <v>1650000</v>
      </c>
      <c r="M95" s="76">
        <v>1650000</v>
      </c>
      <c r="N95" s="76">
        <v>1650000</v>
      </c>
      <c r="O95" s="76">
        <v>1650000</v>
      </c>
      <c r="P95" s="76">
        <v>1650000</v>
      </c>
      <c r="Q95" s="76">
        <v>1650000</v>
      </c>
      <c r="R95" s="76">
        <v>1650000</v>
      </c>
      <c r="S95" s="75">
        <f t="shared" si="6"/>
        <v>19200000</v>
      </c>
      <c r="T95" s="100">
        <f t="shared" si="4"/>
        <v>1600000</v>
      </c>
      <c r="U95" s="101">
        <f>+S95+S96+S97+S98+S99+S100+S101+S102+T95+T96+T97+T98+T99+T100+T101+T102</f>
        <v>21800000</v>
      </c>
    </row>
    <row r="96" spans="1:21" x14ac:dyDescent="0.25">
      <c r="A96" s="143"/>
      <c r="B96" s="146"/>
      <c r="C96" s="131"/>
      <c r="D96" s="131"/>
      <c r="E96" s="51">
        <v>145</v>
      </c>
      <c r="F96" s="5" t="s">
        <v>121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75">
        <f t="shared" si="6"/>
        <v>0</v>
      </c>
      <c r="T96" s="100">
        <f t="shared" si="4"/>
        <v>0</v>
      </c>
      <c r="U96" s="101">
        <f t="shared" si="5"/>
        <v>0</v>
      </c>
    </row>
    <row r="97" spans="1:21" x14ac:dyDescent="0.25">
      <c r="A97" s="143"/>
      <c r="B97" s="146"/>
      <c r="C97" s="131"/>
      <c r="D97" s="131"/>
      <c r="E97" s="51">
        <v>114</v>
      </c>
      <c r="F97" s="6" t="s">
        <v>53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75">
        <f t="shared" si="6"/>
        <v>0</v>
      </c>
      <c r="T97" s="100">
        <f t="shared" si="4"/>
        <v>0</v>
      </c>
      <c r="U97" s="101">
        <f t="shared" si="5"/>
        <v>0</v>
      </c>
    </row>
    <row r="98" spans="1:21" x14ac:dyDescent="0.25">
      <c r="A98" s="143"/>
      <c r="B98" s="146"/>
      <c r="C98" s="131"/>
      <c r="D98" s="131"/>
      <c r="E98" s="52">
        <v>230</v>
      </c>
      <c r="F98" s="6" t="s">
        <v>54</v>
      </c>
      <c r="G98" s="33">
        <v>0</v>
      </c>
      <c r="H98" s="33">
        <v>0</v>
      </c>
      <c r="I98" s="33">
        <v>300000</v>
      </c>
      <c r="J98" s="33">
        <v>0</v>
      </c>
      <c r="K98" s="64">
        <v>400000</v>
      </c>
      <c r="L98" s="33">
        <v>0</v>
      </c>
      <c r="M98" s="33">
        <v>0</v>
      </c>
      <c r="N98" s="64">
        <v>300000</v>
      </c>
      <c r="O98" s="33">
        <v>0</v>
      </c>
      <c r="P98" s="33">
        <v>0</v>
      </c>
      <c r="Q98" s="33">
        <v>0</v>
      </c>
      <c r="R98" s="33">
        <v>0</v>
      </c>
      <c r="S98" s="75">
        <f t="shared" si="6"/>
        <v>1000000</v>
      </c>
      <c r="T98" s="100">
        <v>0</v>
      </c>
      <c r="U98" s="101">
        <v>0</v>
      </c>
    </row>
    <row r="99" spans="1:21" x14ac:dyDescent="0.25">
      <c r="A99" s="143"/>
      <c r="B99" s="146"/>
      <c r="C99" s="131"/>
      <c r="D99" s="131"/>
      <c r="E99" s="52">
        <v>123</v>
      </c>
      <c r="F99" s="6" t="s">
        <v>49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75">
        <f t="shared" si="6"/>
        <v>0</v>
      </c>
      <c r="T99" s="100">
        <f t="shared" si="4"/>
        <v>0</v>
      </c>
      <c r="U99" s="101">
        <f t="shared" si="5"/>
        <v>0</v>
      </c>
    </row>
    <row r="100" spans="1:21" x14ac:dyDescent="0.25">
      <c r="A100" s="143"/>
      <c r="B100" s="146"/>
      <c r="C100" s="131"/>
      <c r="D100" s="131"/>
      <c r="E100" s="52">
        <v>133</v>
      </c>
      <c r="F100" s="6" t="s">
        <v>55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75">
        <f t="shared" si="6"/>
        <v>0</v>
      </c>
      <c r="T100" s="100">
        <f t="shared" si="4"/>
        <v>0</v>
      </c>
      <c r="U100" s="101">
        <f t="shared" si="5"/>
        <v>0</v>
      </c>
    </row>
    <row r="101" spans="1:21" x14ac:dyDescent="0.25">
      <c r="A101" s="143"/>
      <c r="B101" s="146"/>
      <c r="C101" s="131"/>
      <c r="D101" s="131"/>
      <c r="E101" s="52">
        <v>191</v>
      </c>
      <c r="F101" s="6" t="s">
        <v>43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75">
        <f t="shared" si="6"/>
        <v>0</v>
      </c>
      <c r="T101" s="100">
        <f t="shared" si="4"/>
        <v>0</v>
      </c>
      <c r="U101" s="101">
        <f t="shared" si="5"/>
        <v>0</v>
      </c>
    </row>
    <row r="102" spans="1:21" ht="15.75" thickBot="1" x14ac:dyDescent="0.3">
      <c r="A102" s="144"/>
      <c r="B102" s="147"/>
      <c r="C102" s="132"/>
      <c r="D102" s="132"/>
      <c r="E102" s="53">
        <v>199</v>
      </c>
      <c r="F102" s="9" t="s">
        <v>56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105">
        <f t="shared" si="6"/>
        <v>0</v>
      </c>
      <c r="T102" s="102">
        <f t="shared" si="4"/>
        <v>0</v>
      </c>
      <c r="U102" s="103">
        <f t="shared" si="5"/>
        <v>0</v>
      </c>
    </row>
    <row r="103" spans="1:21" x14ac:dyDescent="0.25">
      <c r="A103" s="142">
        <v>2015</v>
      </c>
      <c r="B103" s="145">
        <v>4691926</v>
      </c>
      <c r="C103" s="130" t="s">
        <v>142</v>
      </c>
      <c r="D103" s="130" t="s">
        <v>143</v>
      </c>
      <c r="E103" s="49">
        <v>144</v>
      </c>
      <c r="F103" s="8" t="s">
        <v>51</v>
      </c>
      <c r="G103" s="70">
        <v>1300000</v>
      </c>
      <c r="H103" s="70">
        <v>1500000</v>
      </c>
      <c r="I103" s="87">
        <v>1500000</v>
      </c>
      <c r="J103" s="76">
        <v>1650000</v>
      </c>
      <c r="K103" s="76">
        <v>1650000</v>
      </c>
      <c r="L103" s="76">
        <v>1650000</v>
      </c>
      <c r="M103" s="76">
        <v>1650000</v>
      </c>
      <c r="N103" s="76">
        <v>1650000</v>
      </c>
      <c r="O103" s="76">
        <v>1650000</v>
      </c>
      <c r="P103" s="76">
        <v>1650000</v>
      </c>
      <c r="Q103" s="76">
        <v>1650000</v>
      </c>
      <c r="R103" s="76">
        <v>1650000</v>
      </c>
      <c r="S103" s="75">
        <f>G103+H103+I103+J103+K103+L103+M103+N103+O103+P103+Q103+R103</f>
        <v>19150000</v>
      </c>
      <c r="T103" s="100">
        <f t="shared" si="4"/>
        <v>1595833.3333333333</v>
      </c>
      <c r="U103" s="101">
        <f>+S103+S104+S105+S106+S107+S108+S109+S110+T103+T104+T105+T106+T107+T108+T109+T110</f>
        <v>24754583.333333332</v>
      </c>
    </row>
    <row r="104" spans="1:21" x14ac:dyDescent="0.25">
      <c r="A104" s="143"/>
      <c r="B104" s="146"/>
      <c r="C104" s="131"/>
      <c r="D104" s="131"/>
      <c r="E104" s="51">
        <v>145</v>
      </c>
      <c r="F104" s="5" t="s">
        <v>121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75">
        <f t="shared" si="6"/>
        <v>0</v>
      </c>
      <c r="T104" s="100">
        <f t="shared" si="4"/>
        <v>0</v>
      </c>
      <c r="U104" s="101">
        <f t="shared" si="5"/>
        <v>0</v>
      </c>
    </row>
    <row r="105" spans="1:21" x14ac:dyDescent="0.25">
      <c r="A105" s="143"/>
      <c r="B105" s="146"/>
      <c r="C105" s="131"/>
      <c r="D105" s="131"/>
      <c r="E105" s="51">
        <v>114</v>
      </c>
      <c r="F105" s="6" t="s">
        <v>53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75">
        <f t="shared" si="6"/>
        <v>0</v>
      </c>
      <c r="T105" s="100">
        <f t="shared" si="4"/>
        <v>0</v>
      </c>
      <c r="U105" s="101">
        <f t="shared" si="5"/>
        <v>0</v>
      </c>
    </row>
    <row r="106" spans="1:21" x14ac:dyDescent="0.25">
      <c r="A106" s="143"/>
      <c r="B106" s="146"/>
      <c r="C106" s="131"/>
      <c r="D106" s="131"/>
      <c r="E106" s="52">
        <v>230</v>
      </c>
      <c r="F106" s="6" t="s">
        <v>54</v>
      </c>
      <c r="G106" s="33">
        <v>0</v>
      </c>
      <c r="H106" s="33">
        <v>0</v>
      </c>
      <c r="I106" s="33">
        <v>0</v>
      </c>
      <c r="J106" s="33">
        <v>0</v>
      </c>
      <c r="K106" s="64">
        <v>400000</v>
      </c>
      <c r="L106" s="64">
        <v>500000</v>
      </c>
      <c r="M106" s="64">
        <v>1100000</v>
      </c>
      <c r="N106" s="64">
        <v>400000</v>
      </c>
      <c r="O106" s="33">
        <v>0</v>
      </c>
      <c r="P106" s="33">
        <v>0</v>
      </c>
      <c r="Q106" s="33">
        <v>0</v>
      </c>
      <c r="R106" s="33">
        <v>0</v>
      </c>
      <c r="S106" s="75">
        <f t="shared" si="6"/>
        <v>2400000</v>
      </c>
      <c r="T106" s="100">
        <v>0</v>
      </c>
      <c r="U106" s="101">
        <v>0</v>
      </c>
    </row>
    <row r="107" spans="1:21" x14ac:dyDescent="0.25">
      <c r="A107" s="143"/>
      <c r="B107" s="146"/>
      <c r="C107" s="131"/>
      <c r="D107" s="131"/>
      <c r="E107" s="52">
        <v>123</v>
      </c>
      <c r="F107" s="6" t="s">
        <v>49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495000</v>
      </c>
      <c r="Q107" s="33">
        <v>495000</v>
      </c>
      <c r="R107" s="33">
        <v>495000</v>
      </c>
      <c r="S107" s="75">
        <f>G107+H107+H107+I107+J107+K107+L107+M107+N107+O107+P107+Q107+R107</f>
        <v>1485000</v>
      </c>
      <c r="T107" s="100">
        <f t="shared" si="4"/>
        <v>123750</v>
      </c>
      <c r="U107" s="101">
        <v>0</v>
      </c>
    </row>
    <row r="108" spans="1:21" x14ac:dyDescent="0.25">
      <c r="A108" s="143"/>
      <c r="B108" s="146"/>
      <c r="C108" s="131"/>
      <c r="D108" s="131"/>
      <c r="E108" s="52">
        <v>133</v>
      </c>
      <c r="F108" s="6" t="s">
        <v>55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75">
        <f t="shared" si="6"/>
        <v>0</v>
      </c>
      <c r="T108" s="100">
        <f t="shared" si="4"/>
        <v>0</v>
      </c>
      <c r="U108" s="101">
        <f t="shared" si="5"/>
        <v>0</v>
      </c>
    </row>
    <row r="109" spans="1:21" x14ac:dyDescent="0.25">
      <c r="A109" s="143"/>
      <c r="B109" s="146"/>
      <c r="C109" s="131"/>
      <c r="D109" s="131"/>
      <c r="E109" s="52">
        <v>191</v>
      </c>
      <c r="F109" s="6" t="s">
        <v>43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64">
        <v>0</v>
      </c>
      <c r="O109" s="33">
        <v>0</v>
      </c>
      <c r="P109" s="33">
        <v>0</v>
      </c>
      <c r="Q109" s="33">
        <v>0</v>
      </c>
      <c r="R109" s="33">
        <v>0</v>
      </c>
      <c r="S109" s="75">
        <f t="shared" si="6"/>
        <v>0</v>
      </c>
      <c r="T109" s="100">
        <f t="shared" si="4"/>
        <v>0</v>
      </c>
      <c r="U109" s="101">
        <f t="shared" si="5"/>
        <v>0</v>
      </c>
    </row>
    <row r="110" spans="1:21" ht="15.75" thickBot="1" x14ac:dyDescent="0.3">
      <c r="A110" s="144"/>
      <c r="B110" s="147"/>
      <c r="C110" s="132"/>
      <c r="D110" s="132"/>
      <c r="E110" s="53">
        <v>199</v>
      </c>
      <c r="F110" s="9" t="s">
        <v>56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105">
        <f t="shared" si="6"/>
        <v>0</v>
      </c>
      <c r="T110" s="102">
        <f t="shared" si="4"/>
        <v>0</v>
      </c>
      <c r="U110" s="103">
        <f t="shared" si="5"/>
        <v>0</v>
      </c>
    </row>
    <row r="111" spans="1:21" x14ac:dyDescent="0.25">
      <c r="A111" s="142">
        <v>2015</v>
      </c>
      <c r="B111" s="145">
        <v>4780269</v>
      </c>
      <c r="C111" s="130" t="s">
        <v>144</v>
      </c>
      <c r="D111" s="130" t="s">
        <v>145</v>
      </c>
      <c r="E111" s="49">
        <v>144</v>
      </c>
      <c r="F111" s="8" t="s">
        <v>51</v>
      </c>
      <c r="G111" s="70">
        <v>1300000</v>
      </c>
      <c r="H111" s="70">
        <v>1300000</v>
      </c>
      <c r="I111" s="70">
        <v>1300000</v>
      </c>
      <c r="J111" s="76">
        <v>1650000</v>
      </c>
      <c r="K111" s="76">
        <v>1650000</v>
      </c>
      <c r="L111" s="76">
        <v>1650000</v>
      </c>
      <c r="M111" s="76">
        <v>1650000</v>
      </c>
      <c r="N111" s="76">
        <v>1650000</v>
      </c>
      <c r="O111" s="76">
        <v>1650000</v>
      </c>
      <c r="P111" s="76">
        <v>1650000</v>
      </c>
      <c r="Q111" s="76">
        <v>1650000</v>
      </c>
      <c r="R111" s="76">
        <v>1650000</v>
      </c>
      <c r="S111" s="75">
        <f>G111+H111+I111+J111+K111+L111+M111+N111+O111+P111+Q111+R111</f>
        <v>18750000</v>
      </c>
      <c r="T111" s="100">
        <f t="shared" si="4"/>
        <v>1562500</v>
      </c>
      <c r="U111" s="101">
        <f>+S111+S112+S113+S114+S115+S116+S117+S118+T111+T112+T113+T114+T115+T116+T117+T118</f>
        <v>20612500</v>
      </c>
    </row>
    <row r="112" spans="1:21" x14ac:dyDescent="0.25">
      <c r="A112" s="143"/>
      <c r="B112" s="146"/>
      <c r="C112" s="131"/>
      <c r="D112" s="131"/>
      <c r="E112" s="51">
        <v>145</v>
      </c>
      <c r="F112" s="5" t="s">
        <v>121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75">
        <f t="shared" si="6"/>
        <v>0</v>
      </c>
      <c r="T112" s="100">
        <f t="shared" si="4"/>
        <v>0</v>
      </c>
      <c r="U112" s="101">
        <f t="shared" si="5"/>
        <v>0</v>
      </c>
    </row>
    <row r="113" spans="1:21" x14ac:dyDescent="0.25">
      <c r="A113" s="143"/>
      <c r="B113" s="146"/>
      <c r="C113" s="131"/>
      <c r="D113" s="131"/>
      <c r="E113" s="51">
        <v>114</v>
      </c>
      <c r="F113" s="6" t="s">
        <v>53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75">
        <f t="shared" si="6"/>
        <v>0</v>
      </c>
      <c r="T113" s="100">
        <f t="shared" si="4"/>
        <v>0</v>
      </c>
      <c r="U113" s="101">
        <f t="shared" si="5"/>
        <v>0</v>
      </c>
    </row>
    <row r="114" spans="1:21" x14ac:dyDescent="0.25">
      <c r="A114" s="143"/>
      <c r="B114" s="146"/>
      <c r="C114" s="131"/>
      <c r="D114" s="131"/>
      <c r="E114" s="52">
        <v>230</v>
      </c>
      <c r="F114" s="6" t="s">
        <v>54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64">
        <v>300000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75">
        <f t="shared" si="6"/>
        <v>300000</v>
      </c>
      <c r="T114" s="100">
        <v>0</v>
      </c>
      <c r="U114" s="101">
        <v>0</v>
      </c>
    </row>
    <row r="115" spans="1:21" x14ac:dyDescent="0.25">
      <c r="A115" s="143"/>
      <c r="B115" s="146"/>
      <c r="C115" s="131"/>
      <c r="D115" s="131"/>
      <c r="E115" s="52">
        <v>123</v>
      </c>
      <c r="F115" s="6" t="s">
        <v>49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75">
        <f t="shared" si="6"/>
        <v>0</v>
      </c>
      <c r="T115" s="100">
        <f t="shared" si="4"/>
        <v>0</v>
      </c>
      <c r="U115" s="101">
        <f t="shared" si="5"/>
        <v>0</v>
      </c>
    </row>
    <row r="116" spans="1:21" x14ac:dyDescent="0.25">
      <c r="A116" s="143"/>
      <c r="B116" s="146"/>
      <c r="C116" s="131"/>
      <c r="D116" s="131"/>
      <c r="E116" s="52">
        <v>133</v>
      </c>
      <c r="F116" s="6" t="s">
        <v>55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75">
        <f t="shared" si="6"/>
        <v>0</v>
      </c>
      <c r="T116" s="100">
        <f t="shared" si="4"/>
        <v>0</v>
      </c>
      <c r="U116" s="101">
        <f t="shared" si="5"/>
        <v>0</v>
      </c>
    </row>
    <row r="117" spans="1:21" x14ac:dyDescent="0.25">
      <c r="A117" s="143"/>
      <c r="B117" s="146"/>
      <c r="C117" s="131"/>
      <c r="D117" s="131"/>
      <c r="E117" s="52">
        <v>191</v>
      </c>
      <c r="F117" s="6" t="s">
        <v>43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75">
        <f t="shared" si="6"/>
        <v>0</v>
      </c>
      <c r="T117" s="100">
        <f t="shared" si="4"/>
        <v>0</v>
      </c>
      <c r="U117" s="101">
        <f t="shared" si="5"/>
        <v>0</v>
      </c>
    </row>
    <row r="118" spans="1:21" ht="15.75" thickBot="1" x14ac:dyDescent="0.3">
      <c r="A118" s="144"/>
      <c r="B118" s="147"/>
      <c r="C118" s="132"/>
      <c r="D118" s="132"/>
      <c r="E118" s="53">
        <v>199</v>
      </c>
      <c r="F118" s="9" t="s">
        <v>56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105">
        <f t="shared" si="6"/>
        <v>0</v>
      </c>
      <c r="T118" s="102">
        <f t="shared" si="4"/>
        <v>0</v>
      </c>
      <c r="U118" s="103">
        <f t="shared" si="5"/>
        <v>0</v>
      </c>
    </row>
    <row r="119" spans="1:21" x14ac:dyDescent="0.25">
      <c r="A119" s="142">
        <v>2015</v>
      </c>
      <c r="B119" s="145">
        <v>1616762</v>
      </c>
      <c r="C119" s="130" t="s">
        <v>146</v>
      </c>
      <c r="D119" s="130" t="s">
        <v>147</v>
      </c>
      <c r="E119" s="49">
        <v>144</v>
      </c>
      <c r="F119" s="8" t="s">
        <v>51</v>
      </c>
      <c r="G119" s="70">
        <v>1700000</v>
      </c>
      <c r="H119" s="70">
        <v>1700000</v>
      </c>
      <c r="I119" s="70">
        <v>1700000</v>
      </c>
      <c r="J119" s="70">
        <v>1700000</v>
      </c>
      <c r="K119" s="70">
        <v>1700000</v>
      </c>
      <c r="L119" s="70">
        <v>1700000</v>
      </c>
      <c r="M119" s="70">
        <v>1700000</v>
      </c>
      <c r="N119" s="70">
        <v>1700000</v>
      </c>
      <c r="O119" s="70">
        <v>1700000</v>
      </c>
      <c r="P119" s="70">
        <v>1700000</v>
      </c>
      <c r="Q119" s="70">
        <v>1700000</v>
      </c>
      <c r="R119" s="70">
        <v>1700000</v>
      </c>
      <c r="S119" s="75">
        <f>G119+H119+I119+J119+K119+L119+M119+N119+O119+P119+Q119+R119</f>
        <v>20400000</v>
      </c>
      <c r="T119" s="100">
        <f t="shared" si="4"/>
        <v>1700000</v>
      </c>
      <c r="U119" s="101">
        <f>+S119+S120+S121+S122+S123+S124+S125+S126+T119+T120+T121+T122+T123+T124+T125+T126</f>
        <v>22100000</v>
      </c>
    </row>
    <row r="120" spans="1:21" x14ac:dyDescent="0.25">
      <c r="A120" s="143"/>
      <c r="B120" s="146"/>
      <c r="C120" s="131"/>
      <c r="D120" s="131"/>
      <c r="E120" s="51">
        <v>145</v>
      </c>
      <c r="F120" s="5" t="s">
        <v>121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75">
        <f t="shared" si="6"/>
        <v>0</v>
      </c>
      <c r="T120" s="100">
        <f t="shared" si="4"/>
        <v>0</v>
      </c>
      <c r="U120" s="101">
        <f t="shared" si="5"/>
        <v>0</v>
      </c>
    </row>
    <row r="121" spans="1:21" x14ac:dyDescent="0.25">
      <c r="A121" s="143"/>
      <c r="B121" s="146"/>
      <c r="C121" s="131"/>
      <c r="D121" s="131"/>
      <c r="E121" s="51">
        <v>114</v>
      </c>
      <c r="F121" s="6" t="s">
        <v>53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75">
        <f t="shared" si="6"/>
        <v>0</v>
      </c>
      <c r="T121" s="100">
        <f t="shared" si="4"/>
        <v>0</v>
      </c>
      <c r="U121" s="101">
        <f t="shared" si="5"/>
        <v>0</v>
      </c>
    </row>
    <row r="122" spans="1:21" x14ac:dyDescent="0.25">
      <c r="A122" s="143"/>
      <c r="B122" s="146"/>
      <c r="C122" s="131"/>
      <c r="D122" s="131"/>
      <c r="E122" s="52">
        <v>230</v>
      </c>
      <c r="F122" s="6" t="s">
        <v>54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75">
        <f t="shared" si="6"/>
        <v>0</v>
      </c>
      <c r="T122" s="100">
        <f t="shared" si="4"/>
        <v>0</v>
      </c>
      <c r="U122" s="101">
        <f t="shared" si="5"/>
        <v>0</v>
      </c>
    </row>
    <row r="123" spans="1:21" x14ac:dyDescent="0.25">
      <c r="A123" s="143"/>
      <c r="B123" s="146"/>
      <c r="C123" s="131"/>
      <c r="D123" s="131"/>
      <c r="E123" s="52">
        <v>123</v>
      </c>
      <c r="F123" s="6" t="s">
        <v>49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75">
        <f t="shared" si="6"/>
        <v>0</v>
      </c>
      <c r="T123" s="100">
        <f t="shared" si="4"/>
        <v>0</v>
      </c>
      <c r="U123" s="101">
        <f t="shared" si="5"/>
        <v>0</v>
      </c>
    </row>
    <row r="124" spans="1:21" x14ac:dyDescent="0.25">
      <c r="A124" s="143"/>
      <c r="B124" s="146"/>
      <c r="C124" s="131"/>
      <c r="D124" s="131"/>
      <c r="E124" s="52">
        <v>133</v>
      </c>
      <c r="F124" s="6" t="s">
        <v>55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75">
        <f t="shared" si="6"/>
        <v>0</v>
      </c>
      <c r="T124" s="100">
        <f t="shared" si="4"/>
        <v>0</v>
      </c>
      <c r="U124" s="101">
        <f t="shared" si="5"/>
        <v>0</v>
      </c>
    </row>
    <row r="125" spans="1:21" x14ac:dyDescent="0.25">
      <c r="A125" s="143"/>
      <c r="B125" s="146"/>
      <c r="C125" s="131"/>
      <c r="D125" s="131"/>
      <c r="E125" s="52">
        <v>191</v>
      </c>
      <c r="F125" s="6" t="s">
        <v>43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75">
        <f t="shared" si="6"/>
        <v>0</v>
      </c>
      <c r="T125" s="100">
        <f t="shared" si="4"/>
        <v>0</v>
      </c>
      <c r="U125" s="101">
        <f t="shared" si="5"/>
        <v>0</v>
      </c>
    </row>
    <row r="126" spans="1:21" ht="15.75" thickBot="1" x14ac:dyDescent="0.3">
      <c r="A126" s="144"/>
      <c r="B126" s="147"/>
      <c r="C126" s="132"/>
      <c r="D126" s="132"/>
      <c r="E126" s="53">
        <v>199</v>
      </c>
      <c r="F126" s="9" t="s">
        <v>56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75">
        <f t="shared" si="6"/>
        <v>0</v>
      </c>
      <c r="T126" s="100">
        <f t="shared" si="4"/>
        <v>0</v>
      </c>
      <c r="U126" s="101">
        <f t="shared" si="5"/>
        <v>0</v>
      </c>
    </row>
    <row r="127" spans="1:21" x14ac:dyDescent="0.25">
      <c r="A127" s="142">
        <v>2015</v>
      </c>
      <c r="B127" s="145">
        <v>2323988</v>
      </c>
      <c r="C127" s="130" t="s">
        <v>148</v>
      </c>
      <c r="D127" s="130" t="s">
        <v>149</v>
      </c>
      <c r="E127" s="49">
        <v>144</v>
      </c>
      <c r="F127" s="8" t="s">
        <v>51</v>
      </c>
      <c r="G127" s="70">
        <v>1500000</v>
      </c>
      <c r="H127" s="70">
        <v>1500000</v>
      </c>
      <c r="I127" s="70">
        <v>1500000</v>
      </c>
      <c r="J127" s="76">
        <v>1650000</v>
      </c>
      <c r="K127" s="76">
        <v>1650000</v>
      </c>
      <c r="L127" s="76">
        <v>1650000</v>
      </c>
      <c r="M127" s="76">
        <v>1650000</v>
      </c>
      <c r="N127" s="76">
        <v>1650000</v>
      </c>
      <c r="O127" s="76">
        <v>1650000</v>
      </c>
      <c r="P127" s="76">
        <v>1650000</v>
      </c>
      <c r="Q127" s="76">
        <v>1650000</v>
      </c>
      <c r="R127" s="76">
        <v>1650000</v>
      </c>
      <c r="S127" s="75">
        <f>G127+H127+I127+J127+K127+L127+M127+N127+O127+P127+Q127+R127</f>
        <v>19350000</v>
      </c>
      <c r="T127" s="100">
        <f t="shared" si="4"/>
        <v>1612500</v>
      </c>
      <c r="U127" s="101">
        <f>+S127+S128+S129+S130+S131+S132+S133+S134+T127+T128+T129+T130+T131+T132+T133+T134</f>
        <v>20962500</v>
      </c>
    </row>
    <row r="128" spans="1:21" x14ac:dyDescent="0.25">
      <c r="A128" s="143"/>
      <c r="B128" s="146"/>
      <c r="C128" s="131"/>
      <c r="D128" s="131"/>
      <c r="E128" s="51">
        <v>145</v>
      </c>
      <c r="F128" s="5" t="s">
        <v>121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75">
        <f t="shared" si="6"/>
        <v>0</v>
      </c>
      <c r="T128" s="100">
        <f t="shared" si="4"/>
        <v>0</v>
      </c>
      <c r="U128" s="101">
        <f t="shared" si="5"/>
        <v>0</v>
      </c>
    </row>
    <row r="129" spans="1:21" x14ac:dyDescent="0.25">
      <c r="A129" s="143"/>
      <c r="B129" s="146"/>
      <c r="C129" s="131"/>
      <c r="D129" s="131"/>
      <c r="E129" s="51">
        <v>114</v>
      </c>
      <c r="F129" s="6" t="s">
        <v>53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75">
        <f t="shared" si="6"/>
        <v>0</v>
      </c>
      <c r="T129" s="100">
        <f t="shared" si="4"/>
        <v>0</v>
      </c>
      <c r="U129" s="101">
        <f t="shared" si="5"/>
        <v>0</v>
      </c>
    </row>
    <row r="130" spans="1:21" x14ac:dyDescent="0.25">
      <c r="A130" s="143"/>
      <c r="B130" s="146"/>
      <c r="C130" s="131"/>
      <c r="D130" s="131"/>
      <c r="E130" s="52">
        <v>230</v>
      </c>
      <c r="F130" s="6" t="s">
        <v>54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75">
        <f t="shared" si="6"/>
        <v>0</v>
      </c>
      <c r="T130" s="100">
        <f t="shared" si="4"/>
        <v>0</v>
      </c>
      <c r="U130" s="101">
        <f t="shared" si="5"/>
        <v>0</v>
      </c>
    </row>
    <row r="131" spans="1:21" x14ac:dyDescent="0.25">
      <c r="A131" s="143"/>
      <c r="B131" s="146"/>
      <c r="C131" s="131"/>
      <c r="D131" s="131"/>
      <c r="E131" s="52">
        <v>123</v>
      </c>
      <c r="F131" s="6" t="s">
        <v>49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75">
        <f t="shared" si="6"/>
        <v>0</v>
      </c>
      <c r="T131" s="100">
        <f t="shared" si="4"/>
        <v>0</v>
      </c>
      <c r="U131" s="101">
        <f t="shared" si="5"/>
        <v>0</v>
      </c>
    </row>
    <row r="132" spans="1:21" x14ac:dyDescent="0.25">
      <c r="A132" s="143"/>
      <c r="B132" s="146"/>
      <c r="C132" s="131"/>
      <c r="D132" s="131"/>
      <c r="E132" s="52">
        <v>133</v>
      </c>
      <c r="F132" s="6" t="s">
        <v>55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75">
        <f t="shared" si="6"/>
        <v>0</v>
      </c>
      <c r="T132" s="100">
        <f t="shared" si="4"/>
        <v>0</v>
      </c>
      <c r="U132" s="101">
        <f t="shared" si="5"/>
        <v>0</v>
      </c>
    </row>
    <row r="133" spans="1:21" x14ac:dyDescent="0.25">
      <c r="A133" s="143"/>
      <c r="B133" s="146"/>
      <c r="C133" s="131"/>
      <c r="D133" s="131"/>
      <c r="E133" s="52">
        <v>191</v>
      </c>
      <c r="F133" s="6" t="s">
        <v>43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75">
        <f t="shared" si="6"/>
        <v>0</v>
      </c>
      <c r="T133" s="100">
        <f t="shared" si="4"/>
        <v>0</v>
      </c>
      <c r="U133" s="101">
        <f t="shared" si="5"/>
        <v>0</v>
      </c>
    </row>
    <row r="134" spans="1:21" ht="15.75" thickBot="1" x14ac:dyDescent="0.3">
      <c r="A134" s="144"/>
      <c r="B134" s="147"/>
      <c r="C134" s="132"/>
      <c r="D134" s="132"/>
      <c r="E134" s="53">
        <v>199</v>
      </c>
      <c r="F134" s="9" t="s">
        <v>56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105">
        <f t="shared" si="6"/>
        <v>0</v>
      </c>
      <c r="T134" s="102">
        <f t="shared" si="4"/>
        <v>0</v>
      </c>
      <c r="U134" s="103">
        <f t="shared" si="5"/>
        <v>0</v>
      </c>
    </row>
    <row r="135" spans="1:21" x14ac:dyDescent="0.25">
      <c r="A135" s="142">
        <v>2015</v>
      </c>
      <c r="B135" s="145">
        <v>951491</v>
      </c>
      <c r="C135" s="130" t="s">
        <v>150</v>
      </c>
      <c r="D135" s="130" t="s">
        <v>151</v>
      </c>
      <c r="E135" s="49">
        <v>144</v>
      </c>
      <c r="F135" s="8" t="s">
        <v>51</v>
      </c>
      <c r="G135" s="70">
        <v>1400000</v>
      </c>
      <c r="H135" s="70">
        <v>1400000</v>
      </c>
      <c r="I135" s="70">
        <v>1400000</v>
      </c>
      <c r="J135" s="76">
        <v>1650000</v>
      </c>
      <c r="K135" s="76">
        <v>1650000</v>
      </c>
      <c r="L135" s="76">
        <v>1650000</v>
      </c>
      <c r="M135" s="76">
        <v>1650000</v>
      </c>
      <c r="N135" s="76">
        <v>1650000</v>
      </c>
      <c r="O135" s="76">
        <v>1650000</v>
      </c>
      <c r="P135" s="76">
        <v>1650000</v>
      </c>
      <c r="Q135" s="76">
        <v>1650000</v>
      </c>
      <c r="R135" s="76">
        <v>1650000</v>
      </c>
      <c r="S135" s="75">
        <f>G135+H135+I135+J135+K135+L135+M135+N135+O135+P135+Q135+R135</f>
        <v>19050000</v>
      </c>
      <c r="T135" s="100">
        <f t="shared" si="4"/>
        <v>1587500</v>
      </c>
      <c r="U135" s="101">
        <f>+S135+S136+S137+S138+S139+S140+S141+S142+T135+T136+T137+T138+T139+T140+T141+T142</f>
        <v>20637500</v>
      </c>
    </row>
    <row r="136" spans="1:21" x14ac:dyDescent="0.25">
      <c r="A136" s="143"/>
      <c r="B136" s="146"/>
      <c r="C136" s="131"/>
      <c r="D136" s="131"/>
      <c r="E136" s="51">
        <v>145</v>
      </c>
      <c r="F136" s="5" t="s">
        <v>121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75">
        <f t="shared" si="6"/>
        <v>0</v>
      </c>
      <c r="T136" s="100">
        <f t="shared" ref="T136:T199" si="7">S136/12</f>
        <v>0</v>
      </c>
      <c r="U136" s="101">
        <f t="shared" ref="U136:U198" si="8">+S136+T136</f>
        <v>0</v>
      </c>
    </row>
    <row r="137" spans="1:21" x14ac:dyDescent="0.25">
      <c r="A137" s="143"/>
      <c r="B137" s="146"/>
      <c r="C137" s="131"/>
      <c r="D137" s="131"/>
      <c r="E137" s="51">
        <v>114</v>
      </c>
      <c r="F137" s="6" t="s">
        <v>53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75">
        <f t="shared" si="6"/>
        <v>0</v>
      </c>
      <c r="T137" s="100">
        <f t="shared" si="7"/>
        <v>0</v>
      </c>
      <c r="U137" s="101">
        <f t="shared" si="8"/>
        <v>0</v>
      </c>
    </row>
    <row r="138" spans="1:21" x14ac:dyDescent="0.25">
      <c r="A138" s="143"/>
      <c r="B138" s="146"/>
      <c r="C138" s="131"/>
      <c r="D138" s="131"/>
      <c r="E138" s="52">
        <v>230</v>
      </c>
      <c r="F138" s="6" t="s">
        <v>54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75">
        <f t="shared" si="6"/>
        <v>0</v>
      </c>
      <c r="T138" s="100">
        <f t="shared" si="7"/>
        <v>0</v>
      </c>
      <c r="U138" s="101">
        <f t="shared" si="8"/>
        <v>0</v>
      </c>
    </row>
    <row r="139" spans="1:21" x14ac:dyDescent="0.25">
      <c r="A139" s="143"/>
      <c r="B139" s="146"/>
      <c r="C139" s="131"/>
      <c r="D139" s="131"/>
      <c r="E139" s="52">
        <v>123</v>
      </c>
      <c r="F139" s="6" t="s">
        <v>49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75">
        <f t="shared" si="6"/>
        <v>0</v>
      </c>
      <c r="T139" s="100">
        <f t="shared" si="7"/>
        <v>0</v>
      </c>
      <c r="U139" s="101">
        <f t="shared" si="8"/>
        <v>0</v>
      </c>
    </row>
    <row r="140" spans="1:21" x14ac:dyDescent="0.25">
      <c r="A140" s="143"/>
      <c r="B140" s="146"/>
      <c r="C140" s="131"/>
      <c r="D140" s="131"/>
      <c r="E140" s="52">
        <v>133</v>
      </c>
      <c r="F140" s="6" t="s">
        <v>55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75">
        <f t="shared" si="6"/>
        <v>0</v>
      </c>
      <c r="T140" s="100">
        <f t="shared" si="7"/>
        <v>0</v>
      </c>
      <c r="U140" s="101">
        <f t="shared" si="8"/>
        <v>0</v>
      </c>
    </row>
    <row r="141" spans="1:21" x14ac:dyDescent="0.25">
      <c r="A141" s="143"/>
      <c r="B141" s="146"/>
      <c r="C141" s="131"/>
      <c r="D141" s="131"/>
      <c r="E141" s="52">
        <v>191</v>
      </c>
      <c r="F141" s="6" t="s">
        <v>43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75">
        <f t="shared" si="6"/>
        <v>0</v>
      </c>
      <c r="T141" s="100">
        <f t="shared" si="7"/>
        <v>0</v>
      </c>
      <c r="U141" s="101">
        <f t="shared" si="8"/>
        <v>0</v>
      </c>
    </row>
    <row r="142" spans="1:21" ht="15.75" thickBot="1" x14ac:dyDescent="0.3">
      <c r="A142" s="144"/>
      <c r="B142" s="147"/>
      <c r="C142" s="132"/>
      <c r="D142" s="132"/>
      <c r="E142" s="53">
        <v>199</v>
      </c>
      <c r="F142" s="9" t="s">
        <v>56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105">
        <f t="shared" si="6"/>
        <v>0</v>
      </c>
      <c r="T142" s="102">
        <f t="shared" si="7"/>
        <v>0</v>
      </c>
      <c r="U142" s="103">
        <f t="shared" si="8"/>
        <v>0</v>
      </c>
    </row>
    <row r="143" spans="1:21" x14ac:dyDescent="0.25">
      <c r="A143" s="142">
        <v>2015</v>
      </c>
      <c r="B143" s="139">
        <v>1415829</v>
      </c>
      <c r="C143" s="130" t="s">
        <v>152</v>
      </c>
      <c r="D143" s="130" t="s">
        <v>153</v>
      </c>
      <c r="E143" s="49">
        <v>144</v>
      </c>
      <c r="F143" s="8" t="s">
        <v>51</v>
      </c>
      <c r="G143" s="32">
        <v>0</v>
      </c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5">
        <f t="shared" si="6"/>
        <v>0</v>
      </c>
      <c r="T143" s="100">
        <f t="shared" si="7"/>
        <v>0</v>
      </c>
      <c r="U143" s="101">
        <f t="shared" si="8"/>
        <v>0</v>
      </c>
    </row>
    <row r="144" spans="1:21" x14ac:dyDescent="0.25">
      <c r="A144" s="143"/>
      <c r="B144" s="140"/>
      <c r="C144" s="131"/>
      <c r="D144" s="131"/>
      <c r="E144" s="51">
        <v>145</v>
      </c>
      <c r="F144" s="5" t="s">
        <v>121</v>
      </c>
      <c r="G144" s="33">
        <v>0</v>
      </c>
      <c r="H144" s="71">
        <v>4000000</v>
      </c>
      <c r="I144" s="71">
        <v>4000000</v>
      </c>
      <c r="J144" s="71">
        <v>4000000</v>
      </c>
      <c r="K144" s="71">
        <v>4000000</v>
      </c>
      <c r="L144" s="71">
        <v>4000000</v>
      </c>
      <c r="M144" s="71">
        <v>4000000</v>
      </c>
      <c r="N144" s="71">
        <v>4000000</v>
      </c>
      <c r="O144" s="71">
        <v>4000000</v>
      </c>
      <c r="P144" s="71">
        <v>4000000</v>
      </c>
      <c r="Q144" s="71">
        <v>4000000</v>
      </c>
      <c r="R144" s="71">
        <v>4000000</v>
      </c>
      <c r="S144" s="75">
        <f>G144+H144+I144+J144+K144+L144+M144+N144+O144+P144+Q144+R144</f>
        <v>44000000</v>
      </c>
      <c r="T144" s="100">
        <f t="shared" si="7"/>
        <v>3666666.6666666665</v>
      </c>
      <c r="U144" s="101">
        <f>+S144+S145+S146+S147+S148+S149+S150+S151+T144+T145+T146+T147+T148+T149+T150+T151</f>
        <v>55633333.333333328</v>
      </c>
    </row>
    <row r="145" spans="1:21" x14ac:dyDescent="0.25">
      <c r="A145" s="143"/>
      <c r="B145" s="140"/>
      <c r="C145" s="131"/>
      <c r="D145" s="131"/>
      <c r="E145" s="51">
        <v>114</v>
      </c>
      <c r="F145" s="6" t="s">
        <v>53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75">
        <f t="shared" ref="S145:S208" si="9">G145+H145+H145+I145+J145+K145+L145+M145+N145+O145+P145+Q145</f>
        <v>0</v>
      </c>
      <c r="T145" s="100">
        <f t="shared" si="7"/>
        <v>0</v>
      </c>
      <c r="U145" s="101">
        <f t="shared" si="8"/>
        <v>0</v>
      </c>
    </row>
    <row r="146" spans="1:21" x14ac:dyDescent="0.25">
      <c r="A146" s="143"/>
      <c r="B146" s="140"/>
      <c r="C146" s="131"/>
      <c r="D146" s="131"/>
      <c r="E146" s="52">
        <v>230</v>
      </c>
      <c r="F146" s="6" t="s">
        <v>54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64">
        <v>600000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75">
        <f t="shared" si="9"/>
        <v>600000</v>
      </c>
      <c r="T146" s="100"/>
      <c r="U146" s="101">
        <v>0</v>
      </c>
    </row>
    <row r="147" spans="1:21" x14ac:dyDescent="0.25">
      <c r="A147" s="143"/>
      <c r="B147" s="140"/>
      <c r="C147" s="131"/>
      <c r="D147" s="131"/>
      <c r="E147" s="52">
        <v>123</v>
      </c>
      <c r="F147" s="6" t="s">
        <v>49</v>
      </c>
      <c r="G147" s="33">
        <v>0</v>
      </c>
      <c r="H147" s="33">
        <v>0</v>
      </c>
      <c r="I147" s="33">
        <v>0</v>
      </c>
      <c r="J147" s="33">
        <v>0</v>
      </c>
      <c r="K147" s="64"/>
      <c r="L147" s="33">
        <v>0</v>
      </c>
      <c r="M147" s="64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75">
        <f t="shared" si="9"/>
        <v>0</v>
      </c>
      <c r="T147" s="100">
        <f t="shared" si="7"/>
        <v>0</v>
      </c>
      <c r="U147" s="101">
        <f t="shared" si="8"/>
        <v>0</v>
      </c>
    </row>
    <row r="148" spans="1:21" x14ac:dyDescent="0.25">
      <c r="A148" s="143"/>
      <c r="B148" s="140"/>
      <c r="C148" s="131"/>
      <c r="D148" s="131"/>
      <c r="E148" s="52">
        <v>133</v>
      </c>
      <c r="F148" s="6" t="s">
        <v>55</v>
      </c>
      <c r="G148" s="33">
        <v>0</v>
      </c>
      <c r="H148" s="33">
        <v>0</v>
      </c>
      <c r="I148" s="33">
        <v>0</v>
      </c>
      <c r="J148" s="33">
        <v>2000000</v>
      </c>
      <c r="K148" s="64">
        <v>600000</v>
      </c>
      <c r="L148" s="64">
        <v>600000</v>
      </c>
      <c r="M148" s="64">
        <v>600000</v>
      </c>
      <c r="N148" s="33">
        <v>600000</v>
      </c>
      <c r="O148" s="64">
        <v>600000</v>
      </c>
      <c r="P148" s="64">
        <v>600000</v>
      </c>
      <c r="Q148" s="64">
        <v>600000</v>
      </c>
      <c r="R148" s="64">
        <v>600000</v>
      </c>
      <c r="S148" s="75">
        <f>G148+H148+H148+I148+J148+K148+L148+M148+N148+O148+P148+Q148+R148</f>
        <v>6800000</v>
      </c>
      <c r="T148" s="100">
        <f t="shared" si="7"/>
        <v>566666.66666666663</v>
      </c>
      <c r="U148" s="101">
        <v>0</v>
      </c>
    </row>
    <row r="149" spans="1:21" x14ac:dyDescent="0.25">
      <c r="A149" s="143"/>
      <c r="B149" s="140"/>
      <c r="C149" s="131"/>
      <c r="D149" s="131"/>
      <c r="E149" s="52">
        <v>191</v>
      </c>
      <c r="F149" s="6" t="s">
        <v>43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/>
      <c r="O149" s="33">
        <v>0</v>
      </c>
      <c r="P149" s="33">
        <v>0</v>
      </c>
      <c r="Q149" s="33">
        <v>0</v>
      </c>
      <c r="R149" s="33">
        <v>0</v>
      </c>
      <c r="S149" s="75">
        <f t="shared" si="9"/>
        <v>0</v>
      </c>
      <c r="T149" s="100">
        <f t="shared" si="7"/>
        <v>0</v>
      </c>
      <c r="U149" s="101">
        <f t="shared" si="8"/>
        <v>0</v>
      </c>
    </row>
    <row r="150" spans="1:21" ht="15.75" thickBot="1" x14ac:dyDescent="0.3">
      <c r="A150" s="144"/>
      <c r="B150" s="141"/>
      <c r="C150" s="132"/>
      <c r="D150" s="132"/>
      <c r="E150" s="53">
        <v>199</v>
      </c>
      <c r="F150" s="9" t="s">
        <v>56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105">
        <f t="shared" si="9"/>
        <v>0</v>
      </c>
      <c r="T150" s="102">
        <f t="shared" si="7"/>
        <v>0</v>
      </c>
      <c r="U150" s="103">
        <f t="shared" si="8"/>
        <v>0</v>
      </c>
    </row>
    <row r="151" spans="1:21" x14ac:dyDescent="0.25">
      <c r="A151" s="142">
        <v>2015</v>
      </c>
      <c r="B151" s="139">
        <v>3542797</v>
      </c>
      <c r="C151" s="130" t="s">
        <v>154</v>
      </c>
      <c r="D151" s="130" t="s">
        <v>24</v>
      </c>
      <c r="E151" s="49">
        <v>144</v>
      </c>
      <c r="F151" s="8" t="s">
        <v>51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75">
        <f t="shared" si="9"/>
        <v>0</v>
      </c>
      <c r="T151" s="100">
        <f t="shared" si="7"/>
        <v>0</v>
      </c>
      <c r="U151" s="101">
        <f>+S151+S152+S153+S154+S155+S156+S157+S158+T151+T152+T153+T155+T156+T157+T158</f>
        <v>52808333.333333336</v>
      </c>
    </row>
    <row r="152" spans="1:21" x14ac:dyDescent="0.25">
      <c r="A152" s="143"/>
      <c r="B152" s="140"/>
      <c r="C152" s="131"/>
      <c r="D152" s="131"/>
      <c r="E152" s="51">
        <v>145</v>
      </c>
      <c r="F152" s="5" t="s">
        <v>121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75">
        <f t="shared" si="9"/>
        <v>0</v>
      </c>
      <c r="T152" s="100">
        <f t="shared" si="7"/>
        <v>0</v>
      </c>
      <c r="U152" s="101">
        <f t="shared" si="8"/>
        <v>0</v>
      </c>
    </row>
    <row r="153" spans="1:21" x14ac:dyDescent="0.25">
      <c r="A153" s="143"/>
      <c r="B153" s="140"/>
      <c r="C153" s="131"/>
      <c r="D153" s="131"/>
      <c r="E153" s="51">
        <v>114</v>
      </c>
      <c r="F153" s="6" t="s">
        <v>53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75">
        <f t="shared" si="9"/>
        <v>0</v>
      </c>
      <c r="T153" s="100">
        <f t="shared" si="7"/>
        <v>0</v>
      </c>
      <c r="U153" s="101">
        <f t="shared" si="8"/>
        <v>0</v>
      </c>
    </row>
    <row r="154" spans="1:21" x14ac:dyDescent="0.25">
      <c r="A154" s="143"/>
      <c r="B154" s="140"/>
      <c r="C154" s="131"/>
      <c r="D154" s="131"/>
      <c r="E154" s="52">
        <v>230</v>
      </c>
      <c r="F154" s="6" t="s">
        <v>54</v>
      </c>
      <c r="G154" s="33">
        <v>0</v>
      </c>
      <c r="H154" s="33">
        <v>0</v>
      </c>
      <c r="I154" s="33">
        <v>0</v>
      </c>
      <c r="J154" s="33">
        <v>0</v>
      </c>
      <c r="K154" s="33">
        <v>450000</v>
      </c>
      <c r="L154" s="64">
        <v>0</v>
      </c>
      <c r="M154" s="64">
        <v>500000</v>
      </c>
      <c r="N154" s="64">
        <v>400000</v>
      </c>
      <c r="O154" s="33">
        <v>0</v>
      </c>
      <c r="P154" s="33">
        <v>0</v>
      </c>
      <c r="Q154" s="33">
        <v>0</v>
      </c>
      <c r="R154" s="33">
        <v>0</v>
      </c>
      <c r="S154" s="75">
        <f>G154+H154+H154+I154+J154+K154+L154+M154+N154+O154+P154+Q154</f>
        <v>1350000</v>
      </c>
      <c r="T154" s="100">
        <f t="shared" si="7"/>
        <v>112500</v>
      </c>
      <c r="U154" s="101">
        <v>0</v>
      </c>
    </row>
    <row r="155" spans="1:21" x14ac:dyDescent="0.25">
      <c r="A155" s="143"/>
      <c r="B155" s="140"/>
      <c r="C155" s="131"/>
      <c r="D155" s="131"/>
      <c r="E155" s="52">
        <v>123</v>
      </c>
      <c r="F155" s="6" t="s">
        <v>49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64">
        <v>0</v>
      </c>
      <c r="M155" s="64">
        <v>0</v>
      </c>
      <c r="N155" s="64">
        <v>0</v>
      </c>
      <c r="O155" s="33">
        <v>0</v>
      </c>
      <c r="P155" s="33">
        <v>0</v>
      </c>
      <c r="Q155" s="33">
        <v>0</v>
      </c>
      <c r="R155" s="33">
        <v>0</v>
      </c>
      <c r="S155" s="75">
        <f>G155+H155+H155+I155+J155+K155+L155+M155+N155+O155+P155+Q155</f>
        <v>0</v>
      </c>
      <c r="T155" s="100">
        <f t="shared" si="7"/>
        <v>0</v>
      </c>
      <c r="U155" s="101">
        <f t="shared" si="8"/>
        <v>0</v>
      </c>
    </row>
    <row r="156" spans="1:21" x14ac:dyDescent="0.25">
      <c r="A156" s="143"/>
      <c r="B156" s="140"/>
      <c r="C156" s="131"/>
      <c r="D156" s="131"/>
      <c r="E156" s="52">
        <v>133</v>
      </c>
      <c r="F156" s="6" t="s">
        <v>55</v>
      </c>
      <c r="G156" s="33">
        <v>0</v>
      </c>
      <c r="H156" s="33">
        <v>0</v>
      </c>
      <c r="I156" s="33">
        <v>0</v>
      </c>
      <c r="J156" s="33">
        <v>1000000</v>
      </c>
      <c r="K156" s="64">
        <v>1000000</v>
      </c>
      <c r="L156" s="64">
        <v>1000000</v>
      </c>
      <c r="M156" s="64">
        <v>1000000</v>
      </c>
      <c r="N156" s="64">
        <v>1000000</v>
      </c>
      <c r="O156" s="64">
        <v>1000000</v>
      </c>
      <c r="P156" s="64">
        <v>1000000</v>
      </c>
      <c r="Q156" s="64">
        <v>1000000</v>
      </c>
      <c r="R156" s="64">
        <v>1000000</v>
      </c>
      <c r="S156" s="75">
        <f>G156+H156+H156+I156+J156+K156+L156+M156+N156+O156+P156+Q156+R156</f>
        <v>9000000</v>
      </c>
      <c r="T156" s="100">
        <f t="shared" si="7"/>
        <v>750000</v>
      </c>
      <c r="U156" s="101">
        <v>0</v>
      </c>
    </row>
    <row r="157" spans="1:21" x14ac:dyDescent="0.25">
      <c r="A157" s="143"/>
      <c r="B157" s="140"/>
      <c r="C157" s="131"/>
      <c r="D157" s="131"/>
      <c r="E157" s="52">
        <v>191</v>
      </c>
      <c r="F157" s="6" t="s">
        <v>43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75">
        <f t="shared" si="9"/>
        <v>0</v>
      </c>
      <c r="T157" s="100">
        <f t="shared" si="7"/>
        <v>0</v>
      </c>
      <c r="U157" s="101">
        <f t="shared" si="8"/>
        <v>0</v>
      </c>
    </row>
    <row r="158" spans="1:21" ht="15.75" thickBot="1" x14ac:dyDescent="0.3">
      <c r="A158" s="144"/>
      <c r="B158" s="141"/>
      <c r="C158" s="132"/>
      <c r="D158" s="132"/>
      <c r="E158" s="53">
        <v>141</v>
      </c>
      <c r="F158" s="9" t="s">
        <v>243</v>
      </c>
      <c r="G158" s="34">
        <v>0</v>
      </c>
      <c r="H158" s="108">
        <v>3500000</v>
      </c>
      <c r="I158" s="108">
        <v>3500000</v>
      </c>
      <c r="J158" s="108">
        <v>3500000</v>
      </c>
      <c r="K158" s="108">
        <v>3500000</v>
      </c>
      <c r="L158" s="108">
        <v>3500000</v>
      </c>
      <c r="M158" s="108">
        <v>3500000</v>
      </c>
      <c r="N158" s="108">
        <v>3500000</v>
      </c>
      <c r="O158" s="108">
        <v>3500000</v>
      </c>
      <c r="P158" s="108">
        <v>3500000</v>
      </c>
      <c r="Q158" s="108">
        <v>3500000</v>
      </c>
      <c r="R158" s="108">
        <v>3500000</v>
      </c>
      <c r="S158" s="105">
        <f>G158+H158+I158+J158+K158+L158+M158+N158+O158+P158+Q158+R158</f>
        <v>38500000</v>
      </c>
      <c r="T158" s="102">
        <f t="shared" si="7"/>
        <v>3208333.3333333335</v>
      </c>
      <c r="U158" s="103"/>
    </row>
    <row r="159" spans="1:21" x14ac:dyDescent="0.25">
      <c r="A159" s="142">
        <v>2015</v>
      </c>
      <c r="B159" s="139">
        <v>5656516</v>
      </c>
      <c r="C159" s="130" t="s">
        <v>155</v>
      </c>
      <c r="D159" s="130" t="s">
        <v>156</v>
      </c>
      <c r="E159" s="49">
        <v>144</v>
      </c>
      <c r="F159" s="8" t="s">
        <v>51</v>
      </c>
      <c r="G159" s="32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75">
        <f t="shared" si="9"/>
        <v>0</v>
      </c>
      <c r="T159" s="100">
        <f t="shared" si="7"/>
        <v>0</v>
      </c>
      <c r="U159" s="101">
        <f>+S159+S160+S161+S162+S163+S164+S165+S166+T159+T160+T161+T163+T164+T165+T166</f>
        <v>34033333.333333336</v>
      </c>
    </row>
    <row r="160" spans="1:21" x14ac:dyDescent="0.25">
      <c r="A160" s="143"/>
      <c r="B160" s="140"/>
      <c r="C160" s="131"/>
      <c r="D160" s="131"/>
      <c r="E160" s="51">
        <v>145</v>
      </c>
      <c r="F160" s="5" t="s">
        <v>121</v>
      </c>
      <c r="G160" s="33">
        <v>0</v>
      </c>
      <c r="H160" s="71">
        <v>2200000</v>
      </c>
      <c r="I160" s="71">
        <v>2200000</v>
      </c>
      <c r="J160" s="71">
        <v>2200000</v>
      </c>
      <c r="K160" s="71">
        <v>2200000</v>
      </c>
      <c r="L160" s="71">
        <v>2200000</v>
      </c>
      <c r="M160" s="71">
        <v>2200000</v>
      </c>
      <c r="N160" s="71">
        <v>2200000</v>
      </c>
      <c r="O160" s="71">
        <v>2200000</v>
      </c>
      <c r="P160" s="71">
        <v>2200000</v>
      </c>
      <c r="Q160" s="71">
        <v>2200000</v>
      </c>
      <c r="R160" s="71">
        <v>2200000</v>
      </c>
      <c r="S160" s="75">
        <f>G160+H160+I160+J160+K160+L160+M160+N160+O160+P160+Q160+R160</f>
        <v>24200000</v>
      </c>
      <c r="T160" s="100">
        <f t="shared" si="7"/>
        <v>2016666.6666666667</v>
      </c>
      <c r="U160" s="101">
        <v>0</v>
      </c>
    </row>
    <row r="161" spans="1:21" x14ac:dyDescent="0.25">
      <c r="A161" s="143"/>
      <c r="B161" s="140"/>
      <c r="C161" s="131"/>
      <c r="D161" s="131"/>
      <c r="E161" s="51">
        <v>114</v>
      </c>
      <c r="F161" s="6" t="s">
        <v>53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75">
        <f t="shared" si="9"/>
        <v>0</v>
      </c>
      <c r="T161" s="100">
        <f t="shared" si="7"/>
        <v>0</v>
      </c>
      <c r="U161" s="101">
        <f t="shared" si="8"/>
        <v>0</v>
      </c>
    </row>
    <row r="162" spans="1:21" x14ac:dyDescent="0.25">
      <c r="A162" s="143"/>
      <c r="B162" s="140"/>
      <c r="C162" s="131"/>
      <c r="D162" s="131"/>
      <c r="E162" s="52">
        <v>230</v>
      </c>
      <c r="F162" s="6" t="s">
        <v>54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64">
        <v>300000</v>
      </c>
      <c r="N162" s="64">
        <v>150000</v>
      </c>
      <c r="O162" s="33">
        <v>0</v>
      </c>
      <c r="P162" s="33">
        <v>0</v>
      </c>
      <c r="Q162" s="33">
        <v>0</v>
      </c>
      <c r="R162" s="33">
        <v>0</v>
      </c>
      <c r="S162" s="75">
        <f t="shared" si="9"/>
        <v>450000</v>
      </c>
      <c r="T162" s="100" t="s">
        <v>251</v>
      </c>
      <c r="U162" s="101">
        <v>0</v>
      </c>
    </row>
    <row r="163" spans="1:21" x14ac:dyDescent="0.25">
      <c r="A163" s="143"/>
      <c r="B163" s="140"/>
      <c r="C163" s="131"/>
      <c r="D163" s="131"/>
      <c r="E163" s="52">
        <v>123</v>
      </c>
      <c r="F163" s="6" t="s">
        <v>49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64">
        <v>0</v>
      </c>
      <c r="N163" s="64">
        <v>0</v>
      </c>
      <c r="O163" s="33">
        <v>0</v>
      </c>
      <c r="P163" s="33">
        <v>0</v>
      </c>
      <c r="Q163" s="33">
        <v>0</v>
      </c>
      <c r="R163" s="33">
        <v>0</v>
      </c>
      <c r="S163" s="75">
        <f t="shared" si="9"/>
        <v>0</v>
      </c>
      <c r="T163" s="100">
        <f t="shared" si="7"/>
        <v>0</v>
      </c>
      <c r="U163" s="101">
        <v>0</v>
      </c>
    </row>
    <row r="164" spans="1:21" x14ac:dyDescent="0.25">
      <c r="A164" s="143"/>
      <c r="B164" s="140"/>
      <c r="C164" s="131"/>
      <c r="D164" s="131"/>
      <c r="E164" s="52">
        <v>133</v>
      </c>
      <c r="F164" s="6" t="s">
        <v>55</v>
      </c>
      <c r="G164" s="33">
        <v>0</v>
      </c>
      <c r="H164" s="33">
        <v>0</v>
      </c>
      <c r="I164" s="33">
        <v>0</v>
      </c>
      <c r="J164" s="33">
        <v>2000000</v>
      </c>
      <c r="K164" s="64">
        <v>600000</v>
      </c>
      <c r="L164" s="64">
        <v>600000</v>
      </c>
      <c r="M164" s="64">
        <v>600000</v>
      </c>
      <c r="N164" s="64">
        <v>600000</v>
      </c>
      <c r="O164" s="33">
        <v>600000</v>
      </c>
      <c r="P164" s="64">
        <v>600000</v>
      </c>
      <c r="Q164" s="64">
        <v>600000</v>
      </c>
      <c r="R164" s="64">
        <v>600000</v>
      </c>
      <c r="S164" s="75">
        <f>G164+H164+H164+I164+J164+K164+L164+M164+N164+O164+P164+Q164+R164</f>
        <v>6800000</v>
      </c>
      <c r="T164" s="100">
        <f t="shared" si="7"/>
        <v>566666.66666666663</v>
      </c>
      <c r="U164" s="101">
        <v>0</v>
      </c>
    </row>
    <row r="165" spans="1:21" x14ac:dyDescent="0.25">
      <c r="A165" s="143"/>
      <c r="B165" s="140"/>
      <c r="C165" s="131"/>
      <c r="D165" s="131"/>
      <c r="E165" s="52">
        <v>191</v>
      </c>
      <c r="F165" s="6" t="s">
        <v>43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75">
        <f t="shared" si="9"/>
        <v>0</v>
      </c>
      <c r="T165" s="100">
        <f t="shared" si="7"/>
        <v>0</v>
      </c>
      <c r="U165" s="101">
        <f t="shared" si="8"/>
        <v>0</v>
      </c>
    </row>
    <row r="166" spans="1:21" ht="15.75" thickBot="1" x14ac:dyDescent="0.3">
      <c r="A166" s="144"/>
      <c r="B166" s="141"/>
      <c r="C166" s="132"/>
      <c r="D166" s="132"/>
      <c r="E166" s="53">
        <v>199</v>
      </c>
      <c r="F166" s="9" t="s">
        <v>56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105">
        <f t="shared" si="9"/>
        <v>0</v>
      </c>
      <c r="T166" s="102">
        <f t="shared" si="7"/>
        <v>0</v>
      </c>
      <c r="U166" s="103">
        <f t="shared" si="8"/>
        <v>0</v>
      </c>
    </row>
    <row r="167" spans="1:21" x14ac:dyDescent="0.25">
      <c r="A167" s="142">
        <v>2015</v>
      </c>
      <c r="B167" s="139">
        <v>4493720</v>
      </c>
      <c r="C167" s="130" t="s">
        <v>157</v>
      </c>
      <c r="D167" s="130" t="s">
        <v>158</v>
      </c>
      <c r="E167" s="49">
        <v>144</v>
      </c>
      <c r="F167" s="8" t="s">
        <v>51</v>
      </c>
      <c r="G167" s="32">
        <v>0</v>
      </c>
      <c r="H167" s="32">
        <v>0</v>
      </c>
      <c r="I167" s="32">
        <v>0</v>
      </c>
      <c r="J167" s="76">
        <v>3000000</v>
      </c>
      <c r="K167" s="76">
        <v>3000000</v>
      </c>
      <c r="L167" s="76">
        <v>3000000</v>
      </c>
      <c r="M167" s="76">
        <v>3000000</v>
      </c>
      <c r="N167" s="76">
        <v>3000000</v>
      </c>
      <c r="O167" s="76">
        <v>3000000</v>
      </c>
      <c r="P167" s="76">
        <v>3000000</v>
      </c>
      <c r="Q167" s="76">
        <v>3000000</v>
      </c>
      <c r="R167" s="76">
        <v>3000000</v>
      </c>
      <c r="S167" s="75">
        <f>G167+H167+I167+J167+K167+L167+M167+N167+O167+P167+Q167+R167</f>
        <v>27000000</v>
      </c>
      <c r="T167" s="100">
        <f t="shared" si="7"/>
        <v>2250000</v>
      </c>
      <c r="U167" s="101">
        <f>+S167+S168+S169+S170+S171+S172+S173+S174+T167+T168+T169+T170+T171+T172+T173+T174</f>
        <v>29737500</v>
      </c>
    </row>
    <row r="168" spans="1:21" x14ac:dyDescent="0.25">
      <c r="A168" s="143"/>
      <c r="B168" s="140"/>
      <c r="C168" s="131"/>
      <c r="D168" s="131"/>
      <c r="E168" s="51">
        <v>145</v>
      </c>
      <c r="F168" s="5" t="s">
        <v>121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75">
        <f t="shared" si="9"/>
        <v>0</v>
      </c>
      <c r="T168" s="100">
        <f t="shared" si="7"/>
        <v>0</v>
      </c>
      <c r="U168" s="101">
        <f t="shared" si="8"/>
        <v>0</v>
      </c>
    </row>
    <row r="169" spans="1:21" x14ac:dyDescent="0.25">
      <c r="A169" s="143"/>
      <c r="B169" s="140"/>
      <c r="C169" s="131"/>
      <c r="D169" s="131"/>
      <c r="E169" s="51">
        <v>114</v>
      </c>
      <c r="F169" s="6" t="s">
        <v>53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75">
        <f t="shared" si="9"/>
        <v>0</v>
      </c>
      <c r="T169" s="100">
        <f t="shared" si="7"/>
        <v>0</v>
      </c>
      <c r="U169" s="101">
        <f t="shared" si="8"/>
        <v>0</v>
      </c>
    </row>
    <row r="170" spans="1:21" x14ac:dyDescent="0.25">
      <c r="A170" s="143"/>
      <c r="B170" s="140"/>
      <c r="C170" s="131"/>
      <c r="D170" s="131"/>
      <c r="E170" s="52">
        <v>230</v>
      </c>
      <c r="F170" s="6" t="s">
        <v>54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75">
        <f t="shared" si="9"/>
        <v>0</v>
      </c>
      <c r="T170" s="100">
        <f t="shared" si="7"/>
        <v>0</v>
      </c>
      <c r="U170" s="101">
        <f t="shared" si="8"/>
        <v>0</v>
      </c>
    </row>
    <row r="171" spans="1:21" x14ac:dyDescent="0.25">
      <c r="A171" s="143"/>
      <c r="B171" s="140"/>
      <c r="C171" s="131"/>
      <c r="D171" s="131"/>
      <c r="E171" s="52">
        <v>123</v>
      </c>
      <c r="F171" s="6" t="s">
        <v>49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64">
        <v>450000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75">
        <f t="shared" si="9"/>
        <v>450000</v>
      </c>
      <c r="T171" s="100">
        <f t="shared" si="7"/>
        <v>37500</v>
      </c>
      <c r="U171" s="101">
        <v>0</v>
      </c>
    </row>
    <row r="172" spans="1:21" x14ac:dyDescent="0.25">
      <c r="A172" s="143"/>
      <c r="B172" s="140"/>
      <c r="C172" s="131"/>
      <c r="D172" s="131"/>
      <c r="E172" s="52">
        <v>133</v>
      </c>
      <c r="F172" s="6" t="s">
        <v>55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75">
        <f t="shared" si="9"/>
        <v>0</v>
      </c>
      <c r="T172" s="100">
        <f t="shared" si="7"/>
        <v>0</v>
      </c>
      <c r="U172" s="101">
        <f t="shared" si="8"/>
        <v>0</v>
      </c>
    </row>
    <row r="173" spans="1:21" x14ac:dyDescent="0.25">
      <c r="A173" s="143"/>
      <c r="B173" s="140"/>
      <c r="C173" s="131"/>
      <c r="D173" s="131"/>
      <c r="E173" s="52">
        <v>191</v>
      </c>
      <c r="F173" s="6" t="s">
        <v>43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75">
        <f t="shared" si="9"/>
        <v>0</v>
      </c>
      <c r="T173" s="100">
        <f t="shared" si="7"/>
        <v>0</v>
      </c>
      <c r="U173" s="101">
        <f t="shared" si="8"/>
        <v>0</v>
      </c>
    </row>
    <row r="174" spans="1:21" ht="15.75" thickBot="1" x14ac:dyDescent="0.3">
      <c r="A174" s="144"/>
      <c r="B174" s="141"/>
      <c r="C174" s="132"/>
      <c r="D174" s="132"/>
      <c r="E174" s="53">
        <v>199</v>
      </c>
      <c r="F174" s="9" t="s">
        <v>56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105">
        <f t="shared" si="9"/>
        <v>0</v>
      </c>
      <c r="T174" s="102">
        <f t="shared" si="7"/>
        <v>0</v>
      </c>
      <c r="U174" s="103">
        <v>0</v>
      </c>
    </row>
    <row r="175" spans="1:21" x14ac:dyDescent="0.25">
      <c r="A175" s="142">
        <v>2015</v>
      </c>
      <c r="B175" s="139">
        <v>3203668</v>
      </c>
      <c r="C175" s="130" t="s">
        <v>68</v>
      </c>
      <c r="D175" s="130" t="s">
        <v>159</v>
      </c>
      <c r="E175" s="49">
        <v>144</v>
      </c>
      <c r="F175" s="8" t="s">
        <v>51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75">
        <f t="shared" si="9"/>
        <v>0</v>
      </c>
      <c r="T175" s="100">
        <f t="shared" si="7"/>
        <v>0</v>
      </c>
      <c r="U175" s="101">
        <f>+S175+S176+S177+S178+S179+S180+S181+S182+T175+T176+T177+T178+T179+T180+T181+T182</f>
        <v>51900000</v>
      </c>
    </row>
    <row r="176" spans="1:21" x14ac:dyDescent="0.25">
      <c r="A176" s="143"/>
      <c r="B176" s="140"/>
      <c r="C176" s="131"/>
      <c r="D176" s="131"/>
      <c r="E176" s="51">
        <v>145</v>
      </c>
      <c r="F176" s="5" t="s">
        <v>121</v>
      </c>
      <c r="G176" s="33">
        <v>0</v>
      </c>
      <c r="H176" s="33">
        <v>0</v>
      </c>
      <c r="I176" s="33">
        <v>0</v>
      </c>
      <c r="J176" s="64">
        <v>5000000</v>
      </c>
      <c r="K176" s="64">
        <v>5000000</v>
      </c>
      <c r="L176" s="64">
        <v>5000000</v>
      </c>
      <c r="M176" s="64">
        <v>5000000</v>
      </c>
      <c r="N176" s="64">
        <v>5000000</v>
      </c>
      <c r="O176" s="64">
        <v>5000000</v>
      </c>
      <c r="P176" s="64">
        <v>5000000</v>
      </c>
      <c r="Q176" s="64">
        <v>5000000</v>
      </c>
      <c r="R176" s="64">
        <v>5000000</v>
      </c>
      <c r="S176" s="75">
        <f>G176+H176+I176+J176+K176+L176+M176+N176+O176+P176+Q176+R176</f>
        <v>45000000</v>
      </c>
      <c r="T176" s="100">
        <f t="shared" si="7"/>
        <v>3750000</v>
      </c>
      <c r="U176" s="101">
        <v>0</v>
      </c>
    </row>
    <row r="177" spans="1:21" x14ac:dyDescent="0.25">
      <c r="A177" s="143"/>
      <c r="B177" s="140"/>
      <c r="C177" s="131"/>
      <c r="D177" s="131"/>
      <c r="E177" s="51">
        <v>114</v>
      </c>
      <c r="F177" s="6" t="s">
        <v>53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75">
        <f t="shared" si="9"/>
        <v>0</v>
      </c>
      <c r="T177" s="100">
        <f t="shared" si="7"/>
        <v>0</v>
      </c>
      <c r="U177" s="101">
        <f t="shared" si="8"/>
        <v>0</v>
      </c>
    </row>
    <row r="178" spans="1:21" x14ac:dyDescent="0.25">
      <c r="A178" s="143"/>
      <c r="B178" s="140"/>
      <c r="C178" s="131"/>
      <c r="D178" s="131"/>
      <c r="E178" s="52">
        <v>230</v>
      </c>
      <c r="F178" s="6" t="s">
        <v>54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64">
        <v>500000</v>
      </c>
      <c r="M178" s="33">
        <v>0</v>
      </c>
      <c r="N178" s="64">
        <v>1050000</v>
      </c>
      <c r="O178" s="64">
        <v>1600000</v>
      </c>
      <c r="P178" s="33">
        <v>0</v>
      </c>
      <c r="Q178" s="33">
        <v>0</v>
      </c>
      <c r="R178" s="33">
        <v>0</v>
      </c>
      <c r="S178" s="75">
        <f t="shared" si="9"/>
        <v>3150000</v>
      </c>
      <c r="T178" s="100">
        <v>0</v>
      </c>
      <c r="U178" s="101">
        <v>0</v>
      </c>
    </row>
    <row r="179" spans="1:21" x14ac:dyDescent="0.25">
      <c r="A179" s="143"/>
      <c r="B179" s="140"/>
      <c r="C179" s="131"/>
      <c r="D179" s="131"/>
      <c r="E179" s="52">
        <v>123</v>
      </c>
      <c r="F179" s="6" t="s">
        <v>49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75">
        <f t="shared" si="9"/>
        <v>0</v>
      </c>
      <c r="T179" s="100">
        <f t="shared" si="7"/>
        <v>0</v>
      </c>
      <c r="U179" s="101">
        <f t="shared" si="8"/>
        <v>0</v>
      </c>
    </row>
    <row r="180" spans="1:21" x14ac:dyDescent="0.25">
      <c r="A180" s="143"/>
      <c r="B180" s="140"/>
      <c r="C180" s="131"/>
      <c r="D180" s="131"/>
      <c r="E180" s="52">
        <v>133</v>
      </c>
      <c r="F180" s="6" t="s">
        <v>55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75">
        <f t="shared" si="9"/>
        <v>0</v>
      </c>
      <c r="T180" s="100">
        <f t="shared" si="7"/>
        <v>0</v>
      </c>
      <c r="U180" s="101">
        <f t="shared" si="8"/>
        <v>0</v>
      </c>
    </row>
    <row r="181" spans="1:21" x14ac:dyDescent="0.25">
      <c r="A181" s="143"/>
      <c r="B181" s="140"/>
      <c r="C181" s="131"/>
      <c r="D181" s="131"/>
      <c r="E181" s="52">
        <v>191</v>
      </c>
      <c r="F181" s="6" t="s">
        <v>43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75">
        <f t="shared" si="9"/>
        <v>0</v>
      </c>
      <c r="T181" s="100">
        <f t="shared" si="7"/>
        <v>0</v>
      </c>
      <c r="U181" s="101">
        <f t="shared" si="8"/>
        <v>0</v>
      </c>
    </row>
    <row r="182" spans="1:21" ht="15.75" thickBot="1" x14ac:dyDescent="0.3">
      <c r="A182" s="144"/>
      <c r="B182" s="141"/>
      <c r="C182" s="132"/>
      <c r="D182" s="132"/>
      <c r="E182" s="53">
        <v>199</v>
      </c>
      <c r="F182" s="9" t="s">
        <v>56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105">
        <f t="shared" si="9"/>
        <v>0</v>
      </c>
      <c r="T182" s="102">
        <f t="shared" si="7"/>
        <v>0</v>
      </c>
      <c r="U182" s="103">
        <f t="shared" si="8"/>
        <v>0</v>
      </c>
    </row>
    <row r="183" spans="1:21" x14ac:dyDescent="0.25">
      <c r="A183" s="142">
        <v>2015</v>
      </c>
      <c r="B183" s="139">
        <v>2022854</v>
      </c>
      <c r="C183" s="130" t="s">
        <v>160</v>
      </c>
      <c r="D183" s="130" t="s">
        <v>161</v>
      </c>
      <c r="E183" s="49">
        <v>144</v>
      </c>
      <c r="F183" s="8" t="s">
        <v>51</v>
      </c>
      <c r="G183" s="32">
        <v>0</v>
      </c>
      <c r="H183" s="32">
        <v>0</v>
      </c>
      <c r="I183" s="32">
        <v>0</v>
      </c>
      <c r="J183" s="32">
        <v>0</v>
      </c>
      <c r="K183" s="32">
        <v>3000000</v>
      </c>
      <c r="L183" s="32">
        <v>3000000</v>
      </c>
      <c r="M183" s="32">
        <v>3000000</v>
      </c>
      <c r="N183" s="32">
        <v>3000000</v>
      </c>
      <c r="O183" s="32">
        <v>3000000</v>
      </c>
      <c r="P183" s="32">
        <v>3000000</v>
      </c>
      <c r="Q183" s="32">
        <v>3000000</v>
      </c>
      <c r="R183" s="32">
        <v>3000000</v>
      </c>
      <c r="S183" s="75">
        <f>G183+H183+I183+J183+K183+L183+M183+N183+O183+P183+Q183+R183</f>
        <v>24000000</v>
      </c>
      <c r="T183" s="100">
        <f t="shared" si="7"/>
        <v>2000000</v>
      </c>
      <c r="U183" s="101">
        <f>+S183+S184+S185+S186+S187+S188+S189+S190+T183+T184+T185+T186+T187+T188+T189+T190</f>
        <v>26900000</v>
      </c>
    </row>
    <row r="184" spans="1:21" x14ac:dyDescent="0.25">
      <c r="A184" s="143"/>
      <c r="B184" s="140"/>
      <c r="C184" s="131"/>
      <c r="D184" s="131"/>
      <c r="E184" s="51">
        <v>145</v>
      </c>
      <c r="F184" s="5" t="s">
        <v>121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75">
        <f t="shared" si="9"/>
        <v>0</v>
      </c>
      <c r="T184" s="100">
        <f t="shared" si="7"/>
        <v>0</v>
      </c>
      <c r="U184" s="101">
        <f t="shared" si="8"/>
        <v>0</v>
      </c>
    </row>
    <row r="185" spans="1:21" x14ac:dyDescent="0.25">
      <c r="A185" s="143"/>
      <c r="B185" s="140"/>
      <c r="C185" s="131"/>
      <c r="D185" s="131"/>
      <c r="E185" s="51">
        <v>114</v>
      </c>
      <c r="F185" s="6" t="s">
        <v>53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75">
        <f t="shared" si="9"/>
        <v>0</v>
      </c>
      <c r="T185" s="100">
        <f t="shared" si="7"/>
        <v>0</v>
      </c>
      <c r="U185" s="101">
        <f t="shared" si="8"/>
        <v>0</v>
      </c>
    </row>
    <row r="186" spans="1:21" x14ac:dyDescent="0.25">
      <c r="A186" s="143"/>
      <c r="B186" s="140"/>
      <c r="C186" s="131"/>
      <c r="D186" s="131"/>
      <c r="E186" s="52">
        <v>230</v>
      </c>
      <c r="F186" s="6" t="s">
        <v>54</v>
      </c>
      <c r="G186" s="33">
        <v>0</v>
      </c>
      <c r="H186" s="33">
        <v>0</v>
      </c>
      <c r="I186" s="33">
        <v>0</v>
      </c>
      <c r="J186" s="33">
        <v>0</v>
      </c>
      <c r="K186" s="33"/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75">
        <f t="shared" si="9"/>
        <v>0</v>
      </c>
      <c r="T186" s="100">
        <f t="shared" si="7"/>
        <v>0</v>
      </c>
      <c r="U186" s="101">
        <f t="shared" si="8"/>
        <v>0</v>
      </c>
    </row>
    <row r="187" spans="1:21" x14ac:dyDescent="0.25">
      <c r="A187" s="143"/>
      <c r="B187" s="140"/>
      <c r="C187" s="131"/>
      <c r="D187" s="131"/>
      <c r="E187" s="52">
        <v>123</v>
      </c>
      <c r="F187" s="6" t="s">
        <v>49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900000</v>
      </c>
      <c r="R187" s="33">
        <v>0</v>
      </c>
      <c r="S187" s="75">
        <f t="shared" si="9"/>
        <v>900000</v>
      </c>
      <c r="T187" s="100">
        <v>0</v>
      </c>
      <c r="U187" s="101">
        <v>0</v>
      </c>
    </row>
    <row r="188" spans="1:21" x14ac:dyDescent="0.25">
      <c r="A188" s="143"/>
      <c r="B188" s="140"/>
      <c r="C188" s="131"/>
      <c r="D188" s="131"/>
      <c r="E188" s="52">
        <v>133</v>
      </c>
      <c r="F188" s="6" t="s">
        <v>55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75">
        <f t="shared" si="9"/>
        <v>0</v>
      </c>
      <c r="T188" s="100">
        <f t="shared" si="7"/>
        <v>0</v>
      </c>
      <c r="U188" s="101">
        <f t="shared" si="8"/>
        <v>0</v>
      </c>
    </row>
    <row r="189" spans="1:21" x14ac:dyDescent="0.25">
      <c r="A189" s="143"/>
      <c r="B189" s="140"/>
      <c r="C189" s="131"/>
      <c r="D189" s="131"/>
      <c r="E189" s="52">
        <v>191</v>
      </c>
      <c r="F189" s="6" t="s">
        <v>43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75">
        <f t="shared" si="9"/>
        <v>0</v>
      </c>
      <c r="T189" s="100">
        <f t="shared" si="7"/>
        <v>0</v>
      </c>
      <c r="U189" s="101">
        <f t="shared" si="8"/>
        <v>0</v>
      </c>
    </row>
    <row r="190" spans="1:21" ht="15.75" thickBot="1" x14ac:dyDescent="0.3">
      <c r="A190" s="144"/>
      <c r="B190" s="141"/>
      <c r="C190" s="132"/>
      <c r="D190" s="132"/>
      <c r="E190" s="53">
        <v>199</v>
      </c>
      <c r="F190" s="9" t="s">
        <v>56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105">
        <f t="shared" si="9"/>
        <v>0</v>
      </c>
      <c r="T190" s="102">
        <f t="shared" si="7"/>
        <v>0</v>
      </c>
      <c r="U190" s="103">
        <f t="shared" si="8"/>
        <v>0</v>
      </c>
    </row>
    <row r="191" spans="1:21" x14ac:dyDescent="0.25">
      <c r="A191" s="142">
        <v>2015</v>
      </c>
      <c r="B191" s="139">
        <v>5389376</v>
      </c>
      <c r="C191" s="130" t="s">
        <v>162</v>
      </c>
      <c r="D191" s="130" t="s">
        <v>163</v>
      </c>
      <c r="E191" s="49">
        <v>144</v>
      </c>
      <c r="F191" s="8" t="s">
        <v>51</v>
      </c>
      <c r="G191" s="32">
        <v>0</v>
      </c>
      <c r="H191" s="32">
        <v>0</v>
      </c>
      <c r="I191" s="32">
        <v>0</v>
      </c>
      <c r="J191" s="32">
        <v>0</v>
      </c>
      <c r="K191" s="32">
        <v>2000000</v>
      </c>
      <c r="L191" s="32">
        <v>2000000</v>
      </c>
      <c r="M191" s="32">
        <v>2000000</v>
      </c>
      <c r="N191" s="32">
        <v>2000000</v>
      </c>
      <c r="O191" s="32">
        <v>2000000</v>
      </c>
      <c r="P191" s="32">
        <v>2000000</v>
      </c>
      <c r="Q191" s="32">
        <v>2000000</v>
      </c>
      <c r="R191" s="32">
        <v>2000000</v>
      </c>
      <c r="S191" s="75">
        <f>G191+H191+I191+J191+K191+L191+M191+N191+O191+P191+Q191+R191</f>
        <v>16000000</v>
      </c>
      <c r="T191" s="100">
        <f t="shared" si="7"/>
        <v>1333333.3333333333</v>
      </c>
      <c r="U191" s="101">
        <f>+S191+S192+S193+S194+S195+S196+S197+S198+T191+T192+T193+T194+T195+T196+T197+T198</f>
        <v>17333333.333333332</v>
      </c>
    </row>
    <row r="192" spans="1:21" x14ac:dyDescent="0.25">
      <c r="A192" s="143"/>
      <c r="B192" s="140"/>
      <c r="C192" s="131"/>
      <c r="D192" s="131"/>
      <c r="E192" s="51">
        <v>145</v>
      </c>
      <c r="F192" s="5" t="s">
        <v>121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75">
        <f t="shared" si="9"/>
        <v>0</v>
      </c>
      <c r="T192" s="100">
        <f t="shared" si="7"/>
        <v>0</v>
      </c>
      <c r="U192" s="101">
        <f t="shared" si="8"/>
        <v>0</v>
      </c>
    </row>
    <row r="193" spans="1:21" x14ac:dyDescent="0.25">
      <c r="A193" s="143"/>
      <c r="B193" s="140"/>
      <c r="C193" s="131"/>
      <c r="D193" s="131"/>
      <c r="E193" s="51">
        <v>114</v>
      </c>
      <c r="F193" s="6" t="s">
        <v>53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75">
        <f t="shared" si="9"/>
        <v>0</v>
      </c>
      <c r="T193" s="100">
        <f t="shared" si="7"/>
        <v>0</v>
      </c>
      <c r="U193" s="101">
        <f t="shared" si="8"/>
        <v>0</v>
      </c>
    </row>
    <row r="194" spans="1:21" x14ac:dyDescent="0.25">
      <c r="A194" s="143"/>
      <c r="B194" s="140"/>
      <c r="C194" s="131"/>
      <c r="D194" s="131"/>
      <c r="E194" s="52">
        <v>230</v>
      </c>
      <c r="F194" s="6" t="s">
        <v>54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75">
        <f t="shared" si="9"/>
        <v>0</v>
      </c>
      <c r="T194" s="100">
        <f t="shared" si="7"/>
        <v>0</v>
      </c>
      <c r="U194" s="101">
        <f t="shared" si="8"/>
        <v>0</v>
      </c>
    </row>
    <row r="195" spans="1:21" x14ac:dyDescent="0.25">
      <c r="A195" s="143"/>
      <c r="B195" s="140"/>
      <c r="C195" s="131"/>
      <c r="D195" s="131"/>
      <c r="E195" s="52">
        <v>123</v>
      </c>
      <c r="F195" s="6" t="s">
        <v>49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75">
        <f t="shared" si="9"/>
        <v>0</v>
      </c>
      <c r="T195" s="100">
        <f t="shared" si="7"/>
        <v>0</v>
      </c>
      <c r="U195" s="101">
        <f t="shared" si="8"/>
        <v>0</v>
      </c>
    </row>
    <row r="196" spans="1:21" x14ac:dyDescent="0.25">
      <c r="A196" s="143"/>
      <c r="B196" s="140"/>
      <c r="C196" s="131"/>
      <c r="D196" s="131"/>
      <c r="E196" s="52">
        <v>133</v>
      </c>
      <c r="F196" s="6" t="s">
        <v>55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75">
        <f t="shared" si="9"/>
        <v>0</v>
      </c>
      <c r="T196" s="100">
        <f t="shared" si="7"/>
        <v>0</v>
      </c>
      <c r="U196" s="101">
        <f t="shared" si="8"/>
        <v>0</v>
      </c>
    </row>
    <row r="197" spans="1:21" x14ac:dyDescent="0.25">
      <c r="A197" s="143"/>
      <c r="B197" s="140"/>
      <c r="C197" s="131"/>
      <c r="D197" s="131"/>
      <c r="E197" s="52">
        <v>191</v>
      </c>
      <c r="F197" s="6" t="s">
        <v>43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75">
        <f t="shared" si="9"/>
        <v>0</v>
      </c>
      <c r="T197" s="100">
        <f t="shared" si="7"/>
        <v>0</v>
      </c>
      <c r="U197" s="101">
        <f t="shared" si="8"/>
        <v>0</v>
      </c>
    </row>
    <row r="198" spans="1:21" ht="15.75" thickBot="1" x14ac:dyDescent="0.3">
      <c r="A198" s="144"/>
      <c r="B198" s="141"/>
      <c r="C198" s="132"/>
      <c r="D198" s="132"/>
      <c r="E198" s="53">
        <v>199</v>
      </c>
      <c r="F198" s="9" t="s">
        <v>56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105">
        <f t="shared" si="9"/>
        <v>0</v>
      </c>
      <c r="T198" s="102">
        <f t="shared" si="7"/>
        <v>0</v>
      </c>
      <c r="U198" s="103">
        <f t="shared" si="8"/>
        <v>0</v>
      </c>
    </row>
    <row r="199" spans="1:21" x14ac:dyDescent="0.25">
      <c r="A199" s="142">
        <v>2015</v>
      </c>
      <c r="B199" s="139">
        <v>4634983</v>
      </c>
      <c r="C199" s="130" t="s">
        <v>164</v>
      </c>
      <c r="D199" s="130" t="s">
        <v>165</v>
      </c>
      <c r="E199" s="49">
        <v>144</v>
      </c>
      <c r="F199" s="8" t="s">
        <v>51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2000000</v>
      </c>
      <c r="M199" s="32">
        <v>2000000</v>
      </c>
      <c r="N199" s="32">
        <v>2000000</v>
      </c>
      <c r="O199" s="32">
        <v>2000000</v>
      </c>
      <c r="P199" s="32">
        <v>2000000</v>
      </c>
      <c r="Q199" s="32">
        <v>2000000</v>
      </c>
      <c r="R199" s="32">
        <v>2000000</v>
      </c>
      <c r="S199" s="75">
        <f>G199+H199+I199+J199+K199+L199+M199+N199+O199+P199+Q199+R199</f>
        <v>14000000</v>
      </c>
      <c r="T199" s="100">
        <f t="shared" si="7"/>
        <v>1166666.6666666667</v>
      </c>
      <c r="U199" s="101">
        <f>+S199+S200+S201+S202+S203+S204+S205+S206+T199+T200+T201+T202+T203+T204+T205+T206</f>
        <v>17875000</v>
      </c>
    </row>
    <row r="200" spans="1:21" x14ac:dyDescent="0.25">
      <c r="A200" s="143"/>
      <c r="B200" s="140"/>
      <c r="C200" s="131"/>
      <c r="D200" s="131"/>
      <c r="E200" s="51">
        <v>145</v>
      </c>
      <c r="F200" s="5" t="s">
        <v>121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75">
        <f t="shared" si="9"/>
        <v>0</v>
      </c>
      <c r="T200" s="100">
        <f t="shared" ref="T200:T263" si="10">S200/12</f>
        <v>0</v>
      </c>
      <c r="U200" s="101">
        <f t="shared" ref="U200:U262" si="11">+S200+T200</f>
        <v>0</v>
      </c>
    </row>
    <row r="201" spans="1:21" x14ac:dyDescent="0.25">
      <c r="A201" s="143"/>
      <c r="B201" s="140"/>
      <c r="C201" s="131"/>
      <c r="D201" s="131"/>
      <c r="E201" s="51">
        <v>114</v>
      </c>
      <c r="F201" s="6" t="s">
        <v>53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75">
        <f t="shared" si="9"/>
        <v>0</v>
      </c>
      <c r="T201" s="100">
        <f t="shared" si="10"/>
        <v>0</v>
      </c>
      <c r="U201" s="101">
        <f t="shared" si="11"/>
        <v>0</v>
      </c>
    </row>
    <row r="202" spans="1:21" x14ac:dyDescent="0.25">
      <c r="A202" s="143"/>
      <c r="B202" s="140"/>
      <c r="C202" s="131"/>
      <c r="D202" s="131"/>
      <c r="E202" s="52">
        <v>230</v>
      </c>
      <c r="F202" s="6" t="s">
        <v>54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64">
        <v>500000</v>
      </c>
      <c r="M202" s="64">
        <v>700000</v>
      </c>
      <c r="N202" s="64">
        <v>300000</v>
      </c>
      <c r="O202" s="33">
        <v>0</v>
      </c>
      <c r="P202" s="33">
        <v>0</v>
      </c>
      <c r="Q202" s="33">
        <v>0</v>
      </c>
      <c r="R202" s="33">
        <v>0</v>
      </c>
      <c r="S202" s="75">
        <f t="shared" si="9"/>
        <v>1500000</v>
      </c>
      <c r="T202" s="100">
        <f t="shared" si="10"/>
        <v>125000</v>
      </c>
      <c r="U202" s="101">
        <v>0</v>
      </c>
    </row>
    <row r="203" spans="1:21" x14ac:dyDescent="0.25">
      <c r="A203" s="143"/>
      <c r="B203" s="140"/>
      <c r="C203" s="131"/>
      <c r="D203" s="131"/>
      <c r="E203" s="52">
        <v>123</v>
      </c>
      <c r="F203" s="6" t="s">
        <v>49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64">
        <v>500000</v>
      </c>
      <c r="R203" s="64">
        <v>500000</v>
      </c>
      <c r="S203" s="75">
        <v>1000000</v>
      </c>
      <c r="T203" s="100">
        <f t="shared" si="10"/>
        <v>83333.333333333328</v>
      </c>
      <c r="U203" s="101">
        <v>0</v>
      </c>
    </row>
    <row r="204" spans="1:21" x14ac:dyDescent="0.25">
      <c r="A204" s="143"/>
      <c r="B204" s="140"/>
      <c r="C204" s="131"/>
      <c r="D204" s="131"/>
      <c r="E204" s="52">
        <v>133</v>
      </c>
      <c r="F204" s="6" t="s">
        <v>55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75">
        <f t="shared" si="9"/>
        <v>0</v>
      </c>
      <c r="T204" s="100">
        <f t="shared" si="10"/>
        <v>0</v>
      </c>
      <c r="U204" s="101">
        <f t="shared" si="11"/>
        <v>0</v>
      </c>
    </row>
    <row r="205" spans="1:21" x14ac:dyDescent="0.25">
      <c r="A205" s="143"/>
      <c r="B205" s="140"/>
      <c r="C205" s="131"/>
      <c r="D205" s="131"/>
      <c r="E205" s="52">
        <v>191</v>
      </c>
      <c r="F205" s="6" t="s">
        <v>43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75">
        <f t="shared" si="9"/>
        <v>0</v>
      </c>
      <c r="T205" s="100">
        <f t="shared" si="10"/>
        <v>0</v>
      </c>
      <c r="U205" s="101">
        <f t="shared" si="11"/>
        <v>0</v>
      </c>
    </row>
    <row r="206" spans="1:21" ht="15.75" thickBot="1" x14ac:dyDescent="0.3">
      <c r="A206" s="144"/>
      <c r="B206" s="141"/>
      <c r="C206" s="132"/>
      <c r="D206" s="132"/>
      <c r="E206" s="53">
        <v>199</v>
      </c>
      <c r="F206" s="9" t="s">
        <v>56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105">
        <f t="shared" si="9"/>
        <v>0</v>
      </c>
      <c r="T206" s="102">
        <f t="shared" si="10"/>
        <v>0</v>
      </c>
      <c r="U206" s="103">
        <f t="shared" si="11"/>
        <v>0</v>
      </c>
    </row>
    <row r="207" spans="1:21" x14ac:dyDescent="0.25">
      <c r="A207" s="142">
        <v>2015</v>
      </c>
      <c r="B207" s="139">
        <v>4877681</v>
      </c>
      <c r="C207" s="130" t="s">
        <v>166</v>
      </c>
      <c r="D207" s="130" t="s">
        <v>167</v>
      </c>
      <c r="E207" s="49">
        <v>144</v>
      </c>
      <c r="F207" s="8" t="s">
        <v>51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77">
        <v>2000000</v>
      </c>
      <c r="M207" s="77">
        <v>2000000</v>
      </c>
      <c r="N207" s="77">
        <v>2000000</v>
      </c>
      <c r="O207" s="77">
        <v>2000000</v>
      </c>
      <c r="P207" s="77">
        <v>2000000</v>
      </c>
      <c r="Q207" s="77">
        <v>2000000</v>
      </c>
      <c r="R207" s="77">
        <v>2000000</v>
      </c>
      <c r="S207" s="75">
        <f>G207+H207+I207+J207+K207+L207+M207+N207+O207+P207+Q207+R207</f>
        <v>14000000</v>
      </c>
      <c r="T207" s="100">
        <f t="shared" si="10"/>
        <v>1166666.6666666667</v>
      </c>
      <c r="U207" s="101">
        <f>+S207+S208+S209+S210+S211+S212+S213+S214+T207+T208+T209+T210+T211+T212+T213+T214</f>
        <v>16966666.666666668</v>
      </c>
    </row>
    <row r="208" spans="1:21" x14ac:dyDescent="0.25">
      <c r="A208" s="143"/>
      <c r="B208" s="140"/>
      <c r="C208" s="131"/>
      <c r="D208" s="131"/>
      <c r="E208" s="51">
        <v>145</v>
      </c>
      <c r="F208" s="5" t="s">
        <v>121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64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75">
        <f t="shared" si="9"/>
        <v>0</v>
      </c>
      <c r="T208" s="100">
        <f t="shared" si="10"/>
        <v>0</v>
      </c>
      <c r="U208" s="101">
        <f t="shared" si="11"/>
        <v>0</v>
      </c>
    </row>
    <row r="209" spans="1:21" x14ac:dyDescent="0.25">
      <c r="A209" s="143"/>
      <c r="B209" s="140"/>
      <c r="C209" s="131"/>
      <c r="D209" s="131"/>
      <c r="E209" s="51">
        <v>114</v>
      </c>
      <c r="F209" s="6" t="s">
        <v>53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64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75">
        <f t="shared" ref="S209:S272" si="12">G209+H209+H209+I209+J209+K209+L209+M209+N209+O209+P209+Q209</f>
        <v>0</v>
      </c>
      <c r="T209" s="100">
        <f t="shared" si="10"/>
        <v>0</v>
      </c>
      <c r="U209" s="101">
        <f t="shared" si="11"/>
        <v>0</v>
      </c>
    </row>
    <row r="210" spans="1:21" x14ac:dyDescent="0.25">
      <c r="A210" s="143"/>
      <c r="B210" s="140"/>
      <c r="C210" s="131"/>
      <c r="D210" s="131"/>
      <c r="E210" s="52">
        <v>230</v>
      </c>
      <c r="F210" s="6" t="s">
        <v>54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64">
        <v>800000</v>
      </c>
      <c r="M210" s="33">
        <v>0</v>
      </c>
      <c r="N210" s="64">
        <v>500000</v>
      </c>
      <c r="O210" s="64">
        <v>500000</v>
      </c>
      <c r="P210" s="33">
        <v>0</v>
      </c>
      <c r="Q210" s="33">
        <v>0</v>
      </c>
      <c r="R210" s="33">
        <v>0</v>
      </c>
      <c r="S210" s="75">
        <f t="shared" si="12"/>
        <v>1800000</v>
      </c>
      <c r="T210" s="100">
        <v>0</v>
      </c>
      <c r="U210" s="101">
        <v>0</v>
      </c>
    </row>
    <row r="211" spans="1:21" x14ac:dyDescent="0.25">
      <c r="A211" s="143"/>
      <c r="B211" s="140"/>
      <c r="C211" s="131"/>
      <c r="D211" s="131"/>
      <c r="E211" s="52">
        <v>123</v>
      </c>
      <c r="F211" s="6" t="s">
        <v>49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75">
        <f t="shared" si="12"/>
        <v>0</v>
      </c>
      <c r="T211" s="100">
        <f t="shared" si="10"/>
        <v>0</v>
      </c>
      <c r="U211" s="101">
        <f t="shared" si="11"/>
        <v>0</v>
      </c>
    </row>
    <row r="212" spans="1:21" x14ac:dyDescent="0.25">
      <c r="A212" s="143"/>
      <c r="B212" s="140"/>
      <c r="C212" s="131"/>
      <c r="D212" s="131"/>
      <c r="E212" s="52">
        <v>133</v>
      </c>
      <c r="F212" s="6" t="s">
        <v>55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75">
        <f t="shared" si="12"/>
        <v>0</v>
      </c>
      <c r="T212" s="100">
        <f t="shared" si="10"/>
        <v>0</v>
      </c>
      <c r="U212" s="101">
        <f t="shared" si="11"/>
        <v>0</v>
      </c>
    </row>
    <row r="213" spans="1:21" x14ac:dyDescent="0.25">
      <c r="A213" s="143"/>
      <c r="B213" s="140"/>
      <c r="C213" s="131"/>
      <c r="D213" s="131"/>
      <c r="E213" s="52">
        <v>191</v>
      </c>
      <c r="F213" s="6" t="s">
        <v>43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75">
        <f t="shared" si="12"/>
        <v>0</v>
      </c>
      <c r="T213" s="100">
        <f t="shared" si="10"/>
        <v>0</v>
      </c>
      <c r="U213" s="101">
        <f t="shared" si="11"/>
        <v>0</v>
      </c>
    </row>
    <row r="214" spans="1:21" ht="15.75" thickBot="1" x14ac:dyDescent="0.3">
      <c r="A214" s="144"/>
      <c r="B214" s="141"/>
      <c r="C214" s="132"/>
      <c r="D214" s="132"/>
      <c r="E214" s="53">
        <v>199</v>
      </c>
      <c r="F214" s="9" t="s">
        <v>56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105">
        <f t="shared" si="12"/>
        <v>0</v>
      </c>
      <c r="T214" s="102">
        <f t="shared" si="10"/>
        <v>0</v>
      </c>
      <c r="U214" s="103">
        <f t="shared" si="11"/>
        <v>0</v>
      </c>
    </row>
    <row r="215" spans="1:21" x14ac:dyDescent="0.25">
      <c r="A215" s="142">
        <v>2015</v>
      </c>
      <c r="B215" s="139">
        <v>1968391</v>
      </c>
      <c r="C215" s="130" t="s">
        <v>168</v>
      </c>
      <c r="D215" s="130" t="s">
        <v>169</v>
      </c>
      <c r="E215" s="49">
        <v>144</v>
      </c>
      <c r="F215" s="8" t="s">
        <v>51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77">
        <v>2000000</v>
      </c>
      <c r="M215" s="77">
        <v>2000000</v>
      </c>
      <c r="N215" s="77">
        <v>2000000</v>
      </c>
      <c r="O215" s="77">
        <v>2000000</v>
      </c>
      <c r="P215" s="77">
        <v>2000000</v>
      </c>
      <c r="Q215" s="77">
        <v>2000000</v>
      </c>
      <c r="R215" s="77">
        <v>2000000</v>
      </c>
      <c r="S215" s="75">
        <f>G215+H215+I215+J215+K215+L215+M215+N215+O215+P215+Q215+R215</f>
        <v>14000000</v>
      </c>
      <c r="T215" s="100">
        <f t="shared" si="10"/>
        <v>1166666.6666666667</v>
      </c>
      <c r="U215" s="101">
        <f>+S215+S216+S217+S218+S219+S220+S221+S222+T215+T216+T217+T218+T219+T220+T221+T222</f>
        <v>17066666.666666668</v>
      </c>
    </row>
    <row r="216" spans="1:21" x14ac:dyDescent="0.25">
      <c r="A216" s="143"/>
      <c r="B216" s="140"/>
      <c r="C216" s="131"/>
      <c r="D216" s="131"/>
      <c r="E216" s="51">
        <v>145</v>
      </c>
      <c r="F216" s="5" t="s">
        <v>121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75">
        <f t="shared" si="12"/>
        <v>0</v>
      </c>
      <c r="T216" s="100">
        <f t="shared" si="10"/>
        <v>0</v>
      </c>
      <c r="U216" s="101">
        <f t="shared" si="11"/>
        <v>0</v>
      </c>
    </row>
    <row r="217" spans="1:21" x14ac:dyDescent="0.25">
      <c r="A217" s="143"/>
      <c r="B217" s="140"/>
      <c r="C217" s="131"/>
      <c r="D217" s="131"/>
      <c r="E217" s="51">
        <v>114</v>
      </c>
      <c r="F217" s="6" t="s">
        <v>53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75">
        <f t="shared" si="12"/>
        <v>0</v>
      </c>
      <c r="T217" s="100">
        <f t="shared" si="10"/>
        <v>0</v>
      </c>
      <c r="U217" s="101">
        <f t="shared" si="11"/>
        <v>0</v>
      </c>
    </row>
    <row r="218" spans="1:21" x14ac:dyDescent="0.25">
      <c r="A218" s="143"/>
      <c r="B218" s="140"/>
      <c r="C218" s="131"/>
      <c r="D218" s="131"/>
      <c r="E218" s="52">
        <v>230</v>
      </c>
      <c r="F218" s="6" t="s">
        <v>54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64">
        <v>1000000</v>
      </c>
      <c r="N218" s="64">
        <v>900000</v>
      </c>
      <c r="O218" s="33">
        <v>0</v>
      </c>
      <c r="P218" s="33">
        <v>0</v>
      </c>
      <c r="Q218" s="33">
        <v>0</v>
      </c>
      <c r="R218" s="33">
        <v>0</v>
      </c>
      <c r="S218" s="75">
        <f t="shared" si="12"/>
        <v>1900000</v>
      </c>
      <c r="T218" s="100">
        <v>0</v>
      </c>
      <c r="U218" s="101">
        <v>0</v>
      </c>
    </row>
    <row r="219" spans="1:21" x14ac:dyDescent="0.25">
      <c r="A219" s="143"/>
      <c r="B219" s="140"/>
      <c r="C219" s="131"/>
      <c r="D219" s="131"/>
      <c r="E219" s="52">
        <v>123</v>
      </c>
      <c r="F219" s="6" t="s">
        <v>49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75">
        <f t="shared" si="12"/>
        <v>0</v>
      </c>
      <c r="T219" s="100">
        <f t="shared" si="10"/>
        <v>0</v>
      </c>
      <c r="U219" s="101">
        <f t="shared" si="11"/>
        <v>0</v>
      </c>
    </row>
    <row r="220" spans="1:21" x14ac:dyDescent="0.25">
      <c r="A220" s="143"/>
      <c r="B220" s="140"/>
      <c r="C220" s="131"/>
      <c r="D220" s="131"/>
      <c r="E220" s="52">
        <v>133</v>
      </c>
      <c r="F220" s="6" t="s">
        <v>55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75">
        <f t="shared" si="12"/>
        <v>0</v>
      </c>
      <c r="T220" s="100">
        <f t="shared" si="10"/>
        <v>0</v>
      </c>
      <c r="U220" s="101">
        <f t="shared" si="11"/>
        <v>0</v>
      </c>
    </row>
    <row r="221" spans="1:21" x14ac:dyDescent="0.25">
      <c r="A221" s="143"/>
      <c r="B221" s="140"/>
      <c r="C221" s="131"/>
      <c r="D221" s="131"/>
      <c r="E221" s="52">
        <v>191</v>
      </c>
      <c r="F221" s="6" t="s">
        <v>43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75">
        <f t="shared" si="12"/>
        <v>0</v>
      </c>
      <c r="T221" s="100">
        <f t="shared" si="10"/>
        <v>0</v>
      </c>
      <c r="U221" s="101">
        <f t="shared" si="11"/>
        <v>0</v>
      </c>
    </row>
    <row r="222" spans="1:21" ht="15.75" thickBot="1" x14ac:dyDescent="0.3">
      <c r="A222" s="144"/>
      <c r="B222" s="141"/>
      <c r="C222" s="132"/>
      <c r="D222" s="132"/>
      <c r="E222" s="53">
        <v>199</v>
      </c>
      <c r="F222" s="9" t="s">
        <v>56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105">
        <f t="shared" si="12"/>
        <v>0</v>
      </c>
      <c r="T222" s="102">
        <f t="shared" si="10"/>
        <v>0</v>
      </c>
      <c r="U222" s="103">
        <f t="shared" si="11"/>
        <v>0</v>
      </c>
    </row>
    <row r="223" spans="1:21" x14ac:dyDescent="0.25">
      <c r="A223" s="142">
        <v>2015</v>
      </c>
      <c r="B223" s="139">
        <v>1845434</v>
      </c>
      <c r="C223" s="130" t="s">
        <v>170</v>
      </c>
      <c r="D223" s="130" t="s">
        <v>171</v>
      </c>
      <c r="E223" s="49">
        <v>144</v>
      </c>
      <c r="F223" s="8" t="s">
        <v>51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77">
        <v>2000000</v>
      </c>
      <c r="M223" s="77">
        <v>2000000</v>
      </c>
      <c r="N223" s="77">
        <v>2000000</v>
      </c>
      <c r="O223" s="77">
        <v>2000000</v>
      </c>
      <c r="P223" s="77">
        <v>2000000</v>
      </c>
      <c r="Q223" s="77">
        <v>2000000</v>
      </c>
      <c r="R223" s="77">
        <v>2000000</v>
      </c>
      <c r="S223" s="75">
        <f>G223+H223+I223+J223+K223+L223+M223+N223+O223+P223+Q223+R223</f>
        <v>14000000</v>
      </c>
      <c r="T223" s="100">
        <f t="shared" si="10"/>
        <v>1166666.6666666667</v>
      </c>
      <c r="U223" s="101">
        <f>+S223+S224+S225+S226+S227+S228+S229+S230+T223+T224+T225+T226+T227+T228+T229+T230</f>
        <v>16466666.666666666</v>
      </c>
    </row>
    <row r="224" spans="1:21" x14ac:dyDescent="0.25">
      <c r="A224" s="143"/>
      <c r="B224" s="140"/>
      <c r="C224" s="131"/>
      <c r="D224" s="131"/>
      <c r="E224" s="51">
        <v>145</v>
      </c>
      <c r="F224" s="5" t="s">
        <v>121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75">
        <f t="shared" si="12"/>
        <v>0</v>
      </c>
      <c r="T224" s="100">
        <f t="shared" si="10"/>
        <v>0</v>
      </c>
      <c r="U224" s="101">
        <f t="shared" si="11"/>
        <v>0</v>
      </c>
    </row>
    <row r="225" spans="1:21" x14ac:dyDescent="0.25">
      <c r="A225" s="143"/>
      <c r="B225" s="140"/>
      <c r="C225" s="131"/>
      <c r="D225" s="131"/>
      <c r="E225" s="51">
        <v>114</v>
      </c>
      <c r="F225" s="6" t="s">
        <v>53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75">
        <f t="shared" si="12"/>
        <v>0</v>
      </c>
      <c r="T225" s="100">
        <f t="shared" si="10"/>
        <v>0</v>
      </c>
      <c r="U225" s="101">
        <f t="shared" si="11"/>
        <v>0</v>
      </c>
    </row>
    <row r="226" spans="1:21" x14ac:dyDescent="0.25">
      <c r="A226" s="143"/>
      <c r="B226" s="140"/>
      <c r="C226" s="131"/>
      <c r="D226" s="131"/>
      <c r="E226" s="52">
        <v>230</v>
      </c>
      <c r="F226" s="6" t="s">
        <v>54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64">
        <v>1000000</v>
      </c>
      <c r="O226" s="64">
        <v>300000</v>
      </c>
      <c r="P226" s="33">
        <v>0</v>
      </c>
      <c r="Q226" s="33">
        <v>0</v>
      </c>
      <c r="R226" s="33">
        <v>0</v>
      </c>
      <c r="S226" s="75">
        <f t="shared" si="12"/>
        <v>1300000</v>
      </c>
      <c r="T226" s="100">
        <v>0</v>
      </c>
      <c r="U226" s="101">
        <v>0</v>
      </c>
    </row>
    <row r="227" spans="1:21" x14ac:dyDescent="0.25">
      <c r="A227" s="143"/>
      <c r="B227" s="140"/>
      <c r="C227" s="131"/>
      <c r="D227" s="131"/>
      <c r="E227" s="52">
        <v>123</v>
      </c>
      <c r="F227" s="6" t="s">
        <v>49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75">
        <f t="shared" si="12"/>
        <v>0</v>
      </c>
      <c r="T227" s="100">
        <f t="shared" si="10"/>
        <v>0</v>
      </c>
      <c r="U227" s="101">
        <f t="shared" si="11"/>
        <v>0</v>
      </c>
    </row>
    <row r="228" spans="1:21" x14ac:dyDescent="0.25">
      <c r="A228" s="143"/>
      <c r="B228" s="140"/>
      <c r="C228" s="131"/>
      <c r="D228" s="131"/>
      <c r="E228" s="52">
        <v>133</v>
      </c>
      <c r="F228" s="6" t="s">
        <v>55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75">
        <f t="shared" si="12"/>
        <v>0</v>
      </c>
      <c r="T228" s="100">
        <f t="shared" si="10"/>
        <v>0</v>
      </c>
      <c r="U228" s="101">
        <f t="shared" si="11"/>
        <v>0</v>
      </c>
    </row>
    <row r="229" spans="1:21" x14ac:dyDescent="0.25">
      <c r="A229" s="143"/>
      <c r="B229" s="140"/>
      <c r="C229" s="131"/>
      <c r="D229" s="131"/>
      <c r="E229" s="52">
        <v>191</v>
      </c>
      <c r="F229" s="6" t="s">
        <v>43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75">
        <f t="shared" si="12"/>
        <v>0</v>
      </c>
      <c r="T229" s="100">
        <f t="shared" si="10"/>
        <v>0</v>
      </c>
      <c r="U229" s="101">
        <f t="shared" si="11"/>
        <v>0</v>
      </c>
    </row>
    <row r="230" spans="1:21" ht="15.75" thickBot="1" x14ac:dyDescent="0.3">
      <c r="A230" s="144"/>
      <c r="B230" s="141"/>
      <c r="C230" s="132"/>
      <c r="D230" s="132"/>
      <c r="E230" s="53">
        <v>199</v>
      </c>
      <c r="F230" s="9" t="s">
        <v>56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105">
        <f t="shared" si="12"/>
        <v>0</v>
      </c>
      <c r="T230" s="102">
        <f t="shared" si="10"/>
        <v>0</v>
      </c>
      <c r="U230" s="103">
        <f t="shared" si="11"/>
        <v>0</v>
      </c>
    </row>
    <row r="231" spans="1:21" x14ac:dyDescent="0.25">
      <c r="A231" s="142">
        <v>2015</v>
      </c>
      <c r="B231" s="139">
        <v>4160844</v>
      </c>
      <c r="C231" s="130" t="s">
        <v>172</v>
      </c>
      <c r="D231" s="130" t="s">
        <v>173</v>
      </c>
      <c r="E231" s="49">
        <v>144</v>
      </c>
      <c r="F231" s="8" t="s">
        <v>51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77">
        <v>2000000</v>
      </c>
      <c r="M231" s="77">
        <v>2000000</v>
      </c>
      <c r="N231" s="77">
        <v>2000000</v>
      </c>
      <c r="O231" s="77">
        <v>2000000</v>
      </c>
      <c r="P231" s="77">
        <v>2000000</v>
      </c>
      <c r="Q231" s="77">
        <v>2000000</v>
      </c>
      <c r="R231" s="77">
        <v>2000000</v>
      </c>
      <c r="S231" s="75">
        <f>G231+H231+I231+J231+K231+L231+M231+N231+O231+P231+Q231+R231</f>
        <v>14000000</v>
      </c>
      <c r="T231" s="100">
        <f t="shared" si="10"/>
        <v>1166666.6666666667</v>
      </c>
      <c r="U231" s="101">
        <f>+S231+S232+S233+S234+S235+S236+S237+S238+T231+T232+T233+T234+T235+T236+T237+T238</f>
        <v>15166666.666666666</v>
      </c>
    </row>
    <row r="232" spans="1:21" x14ac:dyDescent="0.25">
      <c r="A232" s="143"/>
      <c r="B232" s="140"/>
      <c r="C232" s="131"/>
      <c r="D232" s="131"/>
      <c r="E232" s="51">
        <v>145</v>
      </c>
      <c r="F232" s="5" t="s">
        <v>121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75">
        <f t="shared" si="12"/>
        <v>0</v>
      </c>
      <c r="T232" s="100">
        <f t="shared" si="10"/>
        <v>0</v>
      </c>
      <c r="U232" s="101">
        <f t="shared" si="11"/>
        <v>0</v>
      </c>
    </row>
    <row r="233" spans="1:21" x14ac:dyDescent="0.25">
      <c r="A233" s="143"/>
      <c r="B233" s="140"/>
      <c r="C233" s="131"/>
      <c r="D233" s="131"/>
      <c r="E233" s="51">
        <v>114</v>
      </c>
      <c r="F233" s="6" t="s">
        <v>53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75">
        <f t="shared" si="12"/>
        <v>0</v>
      </c>
      <c r="T233" s="100">
        <f t="shared" si="10"/>
        <v>0</v>
      </c>
      <c r="U233" s="101">
        <f t="shared" si="11"/>
        <v>0</v>
      </c>
    </row>
    <row r="234" spans="1:21" x14ac:dyDescent="0.25">
      <c r="A234" s="143"/>
      <c r="B234" s="140"/>
      <c r="C234" s="131"/>
      <c r="D234" s="131"/>
      <c r="E234" s="52">
        <v>230</v>
      </c>
      <c r="F234" s="6" t="s">
        <v>54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75">
        <f t="shared" si="12"/>
        <v>0</v>
      </c>
      <c r="T234" s="100">
        <f t="shared" si="10"/>
        <v>0</v>
      </c>
      <c r="U234" s="101">
        <f t="shared" si="11"/>
        <v>0</v>
      </c>
    </row>
    <row r="235" spans="1:21" x14ac:dyDescent="0.25">
      <c r="A235" s="143"/>
      <c r="B235" s="140"/>
      <c r="C235" s="131"/>
      <c r="D235" s="131"/>
      <c r="E235" s="52">
        <v>123</v>
      </c>
      <c r="F235" s="6" t="s">
        <v>49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75">
        <f t="shared" si="12"/>
        <v>0</v>
      </c>
      <c r="T235" s="100">
        <f t="shared" si="10"/>
        <v>0</v>
      </c>
      <c r="U235" s="101">
        <f t="shared" si="11"/>
        <v>0</v>
      </c>
    </row>
    <row r="236" spans="1:21" x14ac:dyDescent="0.25">
      <c r="A236" s="143"/>
      <c r="B236" s="140"/>
      <c r="C236" s="131"/>
      <c r="D236" s="131"/>
      <c r="E236" s="52">
        <v>133</v>
      </c>
      <c r="F236" s="6" t="s">
        <v>55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75">
        <f t="shared" si="12"/>
        <v>0</v>
      </c>
      <c r="T236" s="100">
        <f t="shared" si="10"/>
        <v>0</v>
      </c>
      <c r="U236" s="101">
        <f t="shared" si="11"/>
        <v>0</v>
      </c>
    </row>
    <row r="237" spans="1:21" x14ac:dyDescent="0.25">
      <c r="A237" s="143"/>
      <c r="B237" s="140"/>
      <c r="C237" s="131"/>
      <c r="D237" s="131"/>
      <c r="E237" s="52">
        <v>191</v>
      </c>
      <c r="F237" s="6" t="s">
        <v>43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75">
        <f t="shared" si="12"/>
        <v>0</v>
      </c>
      <c r="T237" s="100">
        <f t="shared" si="10"/>
        <v>0</v>
      </c>
      <c r="U237" s="101">
        <f t="shared" si="11"/>
        <v>0</v>
      </c>
    </row>
    <row r="238" spans="1:21" ht="15.75" thickBot="1" x14ac:dyDescent="0.3">
      <c r="A238" s="144"/>
      <c r="B238" s="141"/>
      <c r="C238" s="132"/>
      <c r="D238" s="132"/>
      <c r="E238" s="53">
        <v>199</v>
      </c>
      <c r="F238" s="9" t="s">
        <v>56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105">
        <f t="shared" si="12"/>
        <v>0</v>
      </c>
      <c r="T238" s="102">
        <f t="shared" si="10"/>
        <v>0</v>
      </c>
      <c r="U238" s="103">
        <f t="shared" si="11"/>
        <v>0</v>
      </c>
    </row>
    <row r="239" spans="1:21" x14ac:dyDescent="0.25">
      <c r="A239" s="142">
        <v>2015</v>
      </c>
      <c r="B239" s="139">
        <v>4978597</v>
      </c>
      <c r="C239" s="130" t="s">
        <v>174</v>
      </c>
      <c r="D239" s="130" t="s">
        <v>175</v>
      </c>
      <c r="E239" s="49">
        <v>144</v>
      </c>
      <c r="F239" s="8" t="s">
        <v>51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77">
        <v>2000000</v>
      </c>
      <c r="M239" s="77">
        <v>2000000</v>
      </c>
      <c r="N239" s="77">
        <v>2000000</v>
      </c>
      <c r="O239" s="77">
        <v>2000000</v>
      </c>
      <c r="P239" s="77">
        <v>2000000</v>
      </c>
      <c r="Q239" s="77">
        <v>2000000</v>
      </c>
      <c r="R239" s="77">
        <v>2000000</v>
      </c>
      <c r="S239" s="75">
        <f>G239+H239+I239+J239+K239+L239+M239+N239+O239+P239+Q239+R239</f>
        <v>14000000</v>
      </c>
      <c r="T239" s="100">
        <f t="shared" si="10"/>
        <v>1166666.6666666667</v>
      </c>
      <c r="U239" s="101">
        <f>+S239+S240+S241+S242+S243+S244+S245+S246+T239+T240+T241+T242+T243+T244+T245+T246</f>
        <v>18216666.666666668</v>
      </c>
    </row>
    <row r="240" spans="1:21" x14ac:dyDescent="0.25">
      <c r="A240" s="143"/>
      <c r="B240" s="140"/>
      <c r="C240" s="131"/>
      <c r="D240" s="131"/>
      <c r="E240" s="51">
        <v>145</v>
      </c>
      <c r="F240" s="5" t="s">
        <v>121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75">
        <f t="shared" si="12"/>
        <v>0</v>
      </c>
      <c r="T240" s="100">
        <f t="shared" si="10"/>
        <v>0</v>
      </c>
      <c r="U240" s="101">
        <f t="shared" si="11"/>
        <v>0</v>
      </c>
    </row>
    <row r="241" spans="1:21" x14ac:dyDescent="0.25">
      <c r="A241" s="143"/>
      <c r="B241" s="140"/>
      <c r="C241" s="131"/>
      <c r="D241" s="131"/>
      <c r="E241" s="51">
        <v>114</v>
      </c>
      <c r="F241" s="6" t="s">
        <v>53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75">
        <f t="shared" si="12"/>
        <v>0</v>
      </c>
      <c r="T241" s="100">
        <f t="shared" si="10"/>
        <v>0</v>
      </c>
      <c r="U241" s="101">
        <f t="shared" si="11"/>
        <v>0</v>
      </c>
    </row>
    <row r="242" spans="1:21" x14ac:dyDescent="0.25">
      <c r="A242" s="143"/>
      <c r="B242" s="140"/>
      <c r="C242" s="131"/>
      <c r="D242" s="131"/>
      <c r="E242" s="52">
        <v>230</v>
      </c>
      <c r="F242" s="6" t="s">
        <v>54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400000</v>
      </c>
      <c r="M242" s="64">
        <v>700000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75">
        <f t="shared" si="12"/>
        <v>1100000</v>
      </c>
      <c r="T242" s="100">
        <v>0</v>
      </c>
      <c r="U242" s="101">
        <v>0</v>
      </c>
    </row>
    <row r="243" spans="1:21" x14ac:dyDescent="0.25">
      <c r="A243" s="143"/>
      <c r="B243" s="140"/>
      <c r="C243" s="131"/>
      <c r="D243" s="131"/>
      <c r="E243" s="52">
        <v>123</v>
      </c>
      <c r="F243" s="6" t="s">
        <v>49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64">
        <v>600000</v>
      </c>
      <c r="Q243" s="64">
        <v>600000</v>
      </c>
      <c r="R243" s="64">
        <v>600000</v>
      </c>
      <c r="S243" s="75">
        <f>G243+H243+H243+I243+J243+K243+L243+M243+N243+O243+P243+Q243+R243</f>
        <v>1800000</v>
      </c>
      <c r="T243" s="100">
        <f t="shared" si="10"/>
        <v>150000</v>
      </c>
      <c r="U243" s="101">
        <v>0</v>
      </c>
    </row>
    <row r="244" spans="1:21" x14ac:dyDescent="0.25">
      <c r="A244" s="143"/>
      <c r="B244" s="140"/>
      <c r="C244" s="131"/>
      <c r="D244" s="131"/>
      <c r="E244" s="52">
        <v>133</v>
      </c>
      <c r="F244" s="6" t="s">
        <v>55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75">
        <f t="shared" si="12"/>
        <v>0</v>
      </c>
      <c r="T244" s="100">
        <f t="shared" si="10"/>
        <v>0</v>
      </c>
      <c r="U244" s="101">
        <f t="shared" si="11"/>
        <v>0</v>
      </c>
    </row>
    <row r="245" spans="1:21" x14ac:dyDescent="0.25">
      <c r="A245" s="143"/>
      <c r="B245" s="140"/>
      <c r="C245" s="131"/>
      <c r="D245" s="131"/>
      <c r="E245" s="52">
        <v>191</v>
      </c>
      <c r="F245" s="6" t="s">
        <v>43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75">
        <f t="shared" si="12"/>
        <v>0</v>
      </c>
      <c r="T245" s="100">
        <f t="shared" si="10"/>
        <v>0</v>
      </c>
      <c r="U245" s="101">
        <f t="shared" si="11"/>
        <v>0</v>
      </c>
    </row>
    <row r="246" spans="1:21" ht="15.75" thickBot="1" x14ac:dyDescent="0.3">
      <c r="A246" s="144"/>
      <c r="B246" s="141"/>
      <c r="C246" s="132"/>
      <c r="D246" s="132"/>
      <c r="E246" s="53">
        <v>199</v>
      </c>
      <c r="F246" s="9" t="s">
        <v>56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105">
        <f t="shared" si="12"/>
        <v>0</v>
      </c>
      <c r="T246" s="102">
        <f t="shared" si="10"/>
        <v>0</v>
      </c>
      <c r="U246" s="103">
        <f t="shared" si="11"/>
        <v>0</v>
      </c>
    </row>
    <row r="247" spans="1:21" x14ac:dyDescent="0.25">
      <c r="A247" s="142">
        <v>2015</v>
      </c>
      <c r="B247" s="139">
        <v>3779834</v>
      </c>
      <c r="C247" s="130" t="s">
        <v>176</v>
      </c>
      <c r="D247" s="130" t="s">
        <v>177</v>
      </c>
      <c r="E247" s="49">
        <v>144</v>
      </c>
      <c r="F247" s="8" t="s">
        <v>51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77">
        <v>2000000</v>
      </c>
      <c r="M247" s="77">
        <v>2000000</v>
      </c>
      <c r="N247" s="77">
        <v>2000000</v>
      </c>
      <c r="O247" s="77">
        <v>2000000</v>
      </c>
      <c r="P247" s="77">
        <v>2000000</v>
      </c>
      <c r="Q247" s="77">
        <v>2000000</v>
      </c>
      <c r="R247" s="77">
        <v>2000000</v>
      </c>
      <c r="S247" s="75">
        <f>G247+H247+I247+J247+K247+L247+M247+N247+O247+P247+Q247+R247</f>
        <v>14000000</v>
      </c>
      <c r="T247" s="100">
        <f t="shared" si="10"/>
        <v>1166666.6666666667</v>
      </c>
      <c r="U247" s="101">
        <f>+S247+S248+S249+S250+S251+S252+S253+S254+T247+T248+T249+T250+T251+T252+T253+T254</f>
        <v>15666666.666666666</v>
      </c>
    </row>
    <row r="248" spans="1:21" x14ac:dyDescent="0.25">
      <c r="A248" s="143"/>
      <c r="B248" s="140"/>
      <c r="C248" s="131"/>
      <c r="D248" s="131"/>
      <c r="E248" s="51">
        <v>145</v>
      </c>
      <c r="F248" s="5" t="s">
        <v>121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64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75">
        <f t="shared" si="12"/>
        <v>0</v>
      </c>
      <c r="T248" s="100">
        <f t="shared" si="10"/>
        <v>0</v>
      </c>
      <c r="U248" s="101">
        <f t="shared" si="11"/>
        <v>0</v>
      </c>
    </row>
    <row r="249" spans="1:21" x14ac:dyDescent="0.25">
      <c r="A249" s="143"/>
      <c r="B249" s="140"/>
      <c r="C249" s="131"/>
      <c r="D249" s="131"/>
      <c r="E249" s="51">
        <v>114</v>
      </c>
      <c r="F249" s="6" t="s">
        <v>53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64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75">
        <f t="shared" si="12"/>
        <v>0</v>
      </c>
      <c r="T249" s="100">
        <f t="shared" si="10"/>
        <v>0</v>
      </c>
      <c r="U249" s="101">
        <f t="shared" si="11"/>
        <v>0</v>
      </c>
    </row>
    <row r="250" spans="1:21" x14ac:dyDescent="0.25">
      <c r="A250" s="143"/>
      <c r="B250" s="140"/>
      <c r="C250" s="131"/>
      <c r="D250" s="131"/>
      <c r="E250" s="52">
        <v>230</v>
      </c>
      <c r="F250" s="6" t="s">
        <v>54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64">
        <v>500000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75">
        <f t="shared" si="12"/>
        <v>500000</v>
      </c>
      <c r="T250" s="100">
        <v>0</v>
      </c>
      <c r="U250" s="101">
        <v>0</v>
      </c>
    </row>
    <row r="251" spans="1:21" x14ac:dyDescent="0.25">
      <c r="A251" s="143"/>
      <c r="B251" s="140"/>
      <c r="C251" s="131"/>
      <c r="D251" s="131"/>
      <c r="E251" s="52">
        <v>123</v>
      </c>
      <c r="F251" s="6" t="s">
        <v>49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75">
        <f t="shared" si="12"/>
        <v>0</v>
      </c>
      <c r="T251" s="100">
        <f t="shared" si="10"/>
        <v>0</v>
      </c>
      <c r="U251" s="101">
        <f t="shared" si="11"/>
        <v>0</v>
      </c>
    </row>
    <row r="252" spans="1:21" x14ac:dyDescent="0.25">
      <c r="A252" s="143"/>
      <c r="B252" s="140"/>
      <c r="C252" s="131"/>
      <c r="D252" s="131"/>
      <c r="E252" s="52">
        <v>133</v>
      </c>
      <c r="F252" s="6" t="s">
        <v>55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75">
        <f t="shared" si="12"/>
        <v>0</v>
      </c>
      <c r="T252" s="100">
        <f t="shared" si="10"/>
        <v>0</v>
      </c>
      <c r="U252" s="101">
        <f t="shared" si="11"/>
        <v>0</v>
      </c>
    </row>
    <row r="253" spans="1:21" x14ac:dyDescent="0.25">
      <c r="A253" s="143"/>
      <c r="B253" s="140"/>
      <c r="C253" s="131"/>
      <c r="D253" s="131"/>
      <c r="E253" s="52">
        <v>191</v>
      </c>
      <c r="F253" s="6" t="s">
        <v>43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75">
        <f t="shared" si="12"/>
        <v>0</v>
      </c>
      <c r="T253" s="100">
        <f t="shared" si="10"/>
        <v>0</v>
      </c>
      <c r="U253" s="101">
        <f t="shared" si="11"/>
        <v>0</v>
      </c>
    </row>
    <row r="254" spans="1:21" ht="15.75" thickBot="1" x14ac:dyDescent="0.3">
      <c r="A254" s="144"/>
      <c r="B254" s="141"/>
      <c r="C254" s="132"/>
      <c r="D254" s="132"/>
      <c r="E254" s="53">
        <v>199</v>
      </c>
      <c r="F254" s="9" t="s">
        <v>56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105">
        <f t="shared" si="12"/>
        <v>0</v>
      </c>
      <c r="T254" s="102">
        <f t="shared" si="10"/>
        <v>0</v>
      </c>
      <c r="U254" s="103">
        <f t="shared" si="11"/>
        <v>0</v>
      </c>
    </row>
    <row r="255" spans="1:21" x14ac:dyDescent="0.25">
      <c r="A255" s="142">
        <v>2015</v>
      </c>
      <c r="B255" s="139">
        <v>5296176</v>
      </c>
      <c r="C255" s="130" t="s">
        <v>178</v>
      </c>
      <c r="D255" s="130" t="s">
        <v>179</v>
      </c>
      <c r="E255" s="49">
        <v>144</v>
      </c>
      <c r="F255" s="8" t="s">
        <v>51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77">
        <v>1824055</v>
      </c>
      <c r="M255" s="77">
        <v>1824055</v>
      </c>
      <c r="N255" s="77">
        <v>1824055</v>
      </c>
      <c r="O255" s="77">
        <v>1824055</v>
      </c>
      <c r="P255" s="77">
        <v>1824055</v>
      </c>
      <c r="Q255" s="77">
        <v>1824055</v>
      </c>
      <c r="R255" s="77">
        <v>1824055</v>
      </c>
      <c r="S255" s="75">
        <f>G255+H255+I255+J255+K255+L255+M255+N255+O255+P255+Q255+R255</f>
        <v>12768385</v>
      </c>
      <c r="T255" s="100">
        <f t="shared" si="10"/>
        <v>1064032.0833333333</v>
      </c>
      <c r="U255" s="101">
        <f>+S255+S256+S257+S258+S259+S260+S261+S262+T255+T256+T257+T258+T259+T260+T261+T262</f>
        <v>13832417.083333334</v>
      </c>
    </row>
    <row r="256" spans="1:21" x14ac:dyDescent="0.25">
      <c r="A256" s="143"/>
      <c r="B256" s="140"/>
      <c r="C256" s="131"/>
      <c r="D256" s="131"/>
      <c r="E256" s="51">
        <v>145</v>
      </c>
      <c r="F256" s="5" t="s">
        <v>121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75">
        <f t="shared" si="12"/>
        <v>0</v>
      </c>
      <c r="T256" s="100">
        <f t="shared" si="10"/>
        <v>0</v>
      </c>
      <c r="U256" s="101">
        <f t="shared" si="11"/>
        <v>0</v>
      </c>
    </row>
    <row r="257" spans="1:21" x14ac:dyDescent="0.25">
      <c r="A257" s="143"/>
      <c r="B257" s="140"/>
      <c r="C257" s="131"/>
      <c r="D257" s="131"/>
      <c r="E257" s="51">
        <v>114</v>
      </c>
      <c r="F257" s="6" t="s">
        <v>53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75">
        <f t="shared" si="12"/>
        <v>0</v>
      </c>
      <c r="T257" s="100">
        <f t="shared" si="10"/>
        <v>0</v>
      </c>
      <c r="U257" s="101">
        <f t="shared" si="11"/>
        <v>0</v>
      </c>
    </row>
    <row r="258" spans="1:21" x14ac:dyDescent="0.25">
      <c r="A258" s="143"/>
      <c r="B258" s="140"/>
      <c r="C258" s="131"/>
      <c r="D258" s="131"/>
      <c r="E258" s="52">
        <v>230</v>
      </c>
      <c r="F258" s="6" t="s">
        <v>54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75">
        <f t="shared" si="12"/>
        <v>0</v>
      </c>
      <c r="T258" s="100">
        <f t="shared" si="10"/>
        <v>0</v>
      </c>
      <c r="U258" s="101">
        <f t="shared" si="11"/>
        <v>0</v>
      </c>
    </row>
    <row r="259" spans="1:21" x14ac:dyDescent="0.25">
      <c r="A259" s="143"/>
      <c r="B259" s="140"/>
      <c r="C259" s="131"/>
      <c r="D259" s="131"/>
      <c r="E259" s="52">
        <v>123</v>
      </c>
      <c r="F259" s="6" t="s">
        <v>49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75">
        <f t="shared" si="12"/>
        <v>0</v>
      </c>
      <c r="T259" s="100">
        <f t="shared" si="10"/>
        <v>0</v>
      </c>
      <c r="U259" s="101">
        <f t="shared" si="11"/>
        <v>0</v>
      </c>
    </row>
    <row r="260" spans="1:21" x14ac:dyDescent="0.25">
      <c r="A260" s="143"/>
      <c r="B260" s="140"/>
      <c r="C260" s="131"/>
      <c r="D260" s="131"/>
      <c r="E260" s="52">
        <v>133</v>
      </c>
      <c r="F260" s="6" t="s">
        <v>55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75">
        <f t="shared" si="12"/>
        <v>0</v>
      </c>
      <c r="T260" s="100">
        <f t="shared" si="10"/>
        <v>0</v>
      </c>
      <c r="U260" s="101">
        <f t="shared" si="11"/>
        <v>0</v>
      </c>
    </row>
    <row r="261" spans="1:21" x14ac:dyDescent="0.25">
      <c r="A261" s="143"/>
      <c r="B261" s="140"/>
      <c r="C261" s="131"/>
      <c r="D261" s="131"/>
      <c r="E261" s="52">
        <v>191</v>
      </c>
      <c r="F261" s="6" t="s">
        <v>43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75">
        <f t="shared" si="12"/>
        <v>0</v>
      </c>
      <c r="T261" s="100">
        <f t="shared" si="10"/>
        <v>0</v>
      </c>
      <c r="U261" s="101">
        <f t="shared" si="11"/>
        <v>0</v>
      </c>
    </row>
    <row r="262" spans="1:21" ht="15.75" thickBot="1" x14ac:dyDescent="0.3">
      <c r="A262" s="144"/>
      <c r="B262" s="141"/>
      <c r="C262" s="132"/>
      <c r="D262" s="132"/>
      <c r="E262" s="53">
        <v>199</v>
      </c>
      <c r="F262" s="9" t="s">
        <v>56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105">
        <f t="shared" si="12"/>
        <v>0</v>
      </c>
      <c r="T262" s="102">
        <f t="shared" si="10"/>
        <v>0</v>
      </c>
      <c r="U262" s="103">
        <f t="shared" si="11"/>
        <v>0</v>
      </c>
    </row>
    <row r="263" spans="1:21" x14ac:dyDescent="0.25">
      <c r="A263" s="142">
        <v>2015</v>
      </c>
      <c r="B263" s="139">
        <v>4509824</v>
      </c>
      <c r="C263" s="130" t="s">
        <v>180</v>
      </c>
      <c r="D263" s="130" t="s">
        <v>181</v>
      </c>
      <c r="E263" s="49">
        <v>144</v>
      </c>
      <c r="F263" s="8" t="s">
        <v>51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77">
        <v>1824055</v>
      </c>
      <c r="M263" s="77">
        <v>1824055</v>
      </c>
      <c r="N263" s="77">
        <v>1824055</v>
      </c>
      <c r="O263" s="77">
        <v>1824055</v>
      </c>
      <c r="P263" s="77">
        <v>1824055</v>
      </c>
      <c r="Q263" s="77">
        <v>1824055</v>
      </c>
      <c r="R263" s="77">
        <v>1824055</v>
      </c>
      <c r="S263" s="75">
        <f>G263+H263+I263+J263+K263+L263+M263+N263+O263+P263+Q263+R263</f>
        <v>12768385</v>
      </c>
      <c r="T263" s="100">
        <f t="shared" si="10"/>
        <v>1064032.0833333333</v>
      </c>
      <c r="U263" s="101">
        <f>+S263+S264+S265+S266+S267+S268+S269+S270+T263+T264+T265+T266+T267+T268+T269+T270</f>
        <v>17932417.083333332</v>
      </c>
    </row>
    <row r="264" spans="1:21" x14ac:dyDescent="0.25">
      <c r="A264" s="143"/>
      <c r="B264" s="140"/>
      <c r="C264" s="131"/>
      <c r="D264" s="131"/>
      <c r="E264" s="51">
        <v>145</v>
      </c>
      <c r="F264" s="5" t="s">
        <v>121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64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75">
        <f t="shared" si="12"/>
        <v>0</v>
      </c>
      <c r="T264" s="100">
        <f t="shared" ref="T264:T327" si="13">S264/12</f>
        <v>0</v>
      </c>
      <c r="U264" s="101">
        <f t="shared" ref="U264:U326" si="14">+S264+T264</f>
        <v>0</v>
      </c>
    </row>
    <row r="265" spans="1:21" x14ac:dyDescent="0.25">
      <c r="A265" s="143"/>
      <c r="B265" s="140"/>
      <c r="C265" s="131"/>
      <c r="D265" s="131"/>
      <c r="E265" s="51">
        <v>114</v>
      </c>
      <c r="F265" s="6" t="s">
        <v>53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64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75">
        <f t="shared" si="12"/>
        <v>0</v>
      </c>
      <c r="T265" s="100">
        <f t="shared" si="13"/>
        <v>0</v>
      </c>
      <c r="U265" s="101">
        <f t="shared" si="14"/>
        <v>0</v>
      </c>
    </row>
    <row r="266" spans="1:21" x14ac:dyDescent="0.25">
      <c r="A266" s="143"/>
      <c r="B266" s="140"/>
      <c r="C266" s="131"/>
      <c r="D266" s="131"/>
      <c r="E266" s="52">
        <v>230</v>
      </c>
      <c r="F266" s="6" t="s">
        <v>54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64">
        <v>1300000</v>
      </c>
      <c r="M266" s="64">
        <v>1800000</v>
      </c>
      <c r="N266" s="64">
        <v>600000</v>
      </c>
      <c r="O266" s="64">
        <v>400000</v>
      </c>
      <c r="P266" s="33">
        <v>0</v>
      </c>
      <c r="Q266" s="33">
        <v>0</v>
      </c>
      <c r="R266" s="33">
        <v>0</v>
      </c>
      <c r="S266" s="75">
        <f t="shared" si="12"/>
        <v>4100000</v>
      </c>
      <c r="T266" s="100">
        <v>0</v>
      </c>
      <c r="U266" s="101">
        <v>0</v>
      </c>
    </row>
    <row r="267" spans="1:21" x14ac:dyDescent="0.25">
      <c r="A267" s="143"/>
      <c r="B267" s="140"/>
      <c r="C267" s="131"/>
      <c r="D267" s="131"/>
      <c r="E267" s="52">
        <v>123</v>
      </c>
      <c r="F267" s="6" t="s">
        <v>49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75">
        <f t="shared" si="12"/>
        <v>0</v>
      </c>
      <c r="T267" s="100">
        <f t="shared" si="13"/>
        <v>0</v>
      </c>
      <c r="U267" s="101">
        <f t="shared" si="14"/>
        <v>0</v>
      </c>
    </row>
    <row r="268" spans="1:21" x14ac:dyDescent="0.25">
      <c r="A268" s="143"/>
      <c r="B268" s="140"/>
      <c r="C268" s="131"/>
      <c r="D268" s="131"/>
      <c r="E268" s="52">
        <v>133</v>
      </c>
      <c r="F268" s="6" t="s">
        <v>55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75">
        <f t="shared" si="12"/>
        <v>0</v>
      </c>
      <c r="T268" s="100">
        <f t="shared" si="13"/>
        <v>0</v>
      </c>
      <c r="U268" s="101">
        <f t="shared" si="14"/>
        <v>0</v>
      </c>
    </row>
    <row r="269" spans="1:21" x14ac:dyDescent="0.25">
      <c r="A269" s="143"/>
      <c r="B269" s="140"/>
      <c r="C269" s="131"/>
      <c r="D269" s="131"/>
      <c r="E269" s="52">
        <v>191</v>
      </c>
      <c r="F269" s="6" t="s">
        <v>43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75">
        <f t="shared" si="12"/>
        <v>0</v>
      </c>
      <c r="T269" s="100">
        <f t="shared" si="13"/>
        <v>0</v>
      </c>
      <c r="U269" s="101">
        <f t="shared" si="14"/>
        <v>0</v>
      </c>
    </row>
    <row r="270" spans="1:21" ht="15.75" thickBot="1" x14ac:dyDescent="0.3">
      <c r="A270" s="144"/>
      <c r="B270" s="141"/>
      <c r="C270" s="132"/>
      <c r="D270" s="132"/>
      <c r="E270" s="53">
        <v>199</v>
      </c>
      <c r="F270" s="9" t="s">
        <v>56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105">
        <f t="shared" si="12"/>
        <v>0</v>
      </c>
      <c r="T270" s="102">
        <f t="shared" si="13"/>
        <v>0</v>
      </c>
      <c r="U270" s="103">
        <f t="shared" si="14"/>
        <v>0</v>
      </c>
    </row>
    <row r="271" spans="1:21" x14ac:dyDescent="0.25">
      <c r="A271" s="142">
        <v>2015</v>
      </c>
      <c r="B271" s="139">
        <v>5607905</v>
      </c>
      <c r="C271" s="130" t="s">
        <v>182</v>
      </c>
      <c r="D271" s="130" t="s">
        <v>183</v>
      </c>
      <c r="E271" s="49">
        <v>144</v>
      </c>
      <c r="F271" s="8" t="s">
        <v>51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77">
        <v>1824055</v>
      </c>
      <c r="M271" s="77">
        <v>1824055</v>
      </c>
      <c r="N271" s="77">
        <v>1824055</v>
      </c>
      <c r="O271" s="77">
        <v>1824055</v>
      </c>
      <c r="P271" s="77">
        <v>1824055</v>
      </c>
      <c r="Q271" s="77">
        <v>1824055</v>
      </c>
      <c r="R271" s="77">
        <v>1824055</v>
      </c>
      <c r="S271" s="75">
        <f>G271+H271+I271+J271+K271+L271+M271+N271+O271+P271+Q271+R271</f>
        <v>12768385</v>
      </c>
      <c r="T271" s="100">
        <f t="shared" si="13"/>
        <v>1064032.0833333333</v>
      </c>
      <c r="U271" s="101">
        <f>+S271+S272+S273+S274+S275+S276+S277+S278+T271+T272+T273+T274+T275+T276+T277+T278</f>
        <v>13982417.083333334</v>
      </c>
    </row>
    <row r="272" spans="1:21" x14ac:dyDescent="0.25">
      <c r="A272" s="143"/>
      <c r="B272" s="140"/>
      <c r="C272" s="131"/>
      <c r="D272" s="131"/>
      <c r="E272" s="51">
        <v>145</v>
      </c>
      <c r="F272" s="5" t="s">
        <v>121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75">
        <f t="shared" si="12"/>
        <v>0</v>
      </c>
      <c r="T272" s="100">
        <f t="shared" si="13"/>
        <v>0</v>
      </c>
      <c r="U272" s="101">
        <f t="shared" si="14"/>
        <v>0</v>
      </c>
    </row>
    <row r="273" spans="1:21" x14ac:dyDescent="0.25">
      <c r="A273" s="143"/>
      <c r="B273" s="140"/>
      <c r="C273" s="131"/>
      <c r="D273" s="131"/>
      <c r="E273" s="51">
        <v>114</v>
      </c>
      <c r="F273" s="6" t="s">
        <v>53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75">
        <f t="shared" ref="S273:S336" si="15">G273+H273+H273+I273+J273+K273+L273+M273+N273+O273+P273+Q273</f>
        <v>0</v>
      </c>
      <c r="T273" s="100">
        <f t="shared" si="13"/>
        <v>0</v>
      </c>
      <c r="U273" s="101">
        <f t="shared" si="14"/>
        <v>0</v>
      </c>
    </row>
    <row r="274" spans="1:21" x14ac:dyDescent="0.25">
      <c r="A274" s="143"/>
      <c r="B274" s="140"/>
      <c r="C274" s="131"/>
      <c r="D274" s="131"/>
      <c r="E274" s="52">
        <v>230</v>
      </c>
      <c r="F274" s="6" t="s">
        <v>54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64">
        <v>150000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75">
        <f t="shared" si="15"/>
        <v>150000</v>
      </c>
      <c r="T274" s="100">
        <v>0</v>
      </c>
      <c r="U274" s="101">
        <v>0</v>
      </c>
    </row>
    <row r="275" spans="1:21" x14ac:dyDescent="0.25">
      <c r="A275" s="143"/>
      <c r="B275" s="140"/>
      <c r="C275" s="131"/>
      <c r="D275" s="131"/>
      <c r="E275" s="52">
        <v>123</v>
      </c>
      <c r="F275" s="6" t="s">
        <v>49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75">
        <f t="shared" si="15"/>
        <v>0</v>
      </c>
      <c r="T275" s="100">
        <f t="shared" si="13"/>
        <v>0</v>
      </c>
      <c r="U275" s="101">
        <f t="shared" si="14"/>
        <v>0</v>
      </c>
    </row>
    <row r="276" spans="1:21" x14ac:dyDescent="0.25">
      <c r="A276" s="143"/>
      <c r="B276" s="140"/>
      <c r="C276" s="131"/>
      <c r="D276" s="131"/>
      <c r="E276" s="52">
        <v>133</v>
      </c>
      <c r="F276" s="6" t="s">
        <v>55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75">
        <f t="shared" si="15"/>
        <v>0</v>
      </c>
      <c r="T276" s="100">
        <f t="shared" si="13"/>
        <v>0</v>
      </c>
      <c r="U276" s="101">
        <f t="shared" si="14"/>
        <v>0</v>
      </c>
    </row>
    <row r="277" spans="1:21" x14ac:dyDescent="0.25">
      <c r="A277" s="143"/>
      <c r="B277" s="140"/>
      <c r="C277" s="131"/>
      <c r="D277" s="131"/>
      <c r="E277" s="52">
        <v>191</v>
      </c>
      <c r="F277" s="6" t="s">
        <v>43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75">
        <f t="shared" si="15"/>
        <v>0</v>
      </c>
      <c r="T277" s="100">
        <f t="shared" si="13"/>
        <v>0</v>
      </c>
      <c r="U277" s="101">
        <f t="shared" si="14"/>
        <v>0</v>
      </c>
    </row>
    <row r="278" spans="1:21" ht="15.75" thickBot="1" x14ac:dyDescent="0.3">
      <c r="A278" s="144"/>
      <c r="B278" s="141"/>
      <c r="C278" s="132"/>
      <c r="D278" s="132"/>
      <c r="E278" s="53">
        <v>199</v>
      </c>
      <c r="F278" s="9" t="s">
        <v>56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105">
        <f t="shared" si="15"/>
        <v>0</v>
      </c>
      <c r="T278" s="102">
        <f t="shared" si="13"/>
        <v>0</v>
      </c>
      <c r="U278" s="103">
        <f t="shared" si="14"/>
        <v>0</v>
      </c>
    </row>
    <row r="279" spans="1:21" x14ac:dyDescent="0.25">
      <c r="A279" s="142">
        <v>2015</v>
      </c>
      <c r="B279" s="139">
        <v>3672171</v>
      </c>
      <c r="C279" s="130" t="s">
        <v>184</v>
      </c>
      <c r="D279" s="130" t="s">
        <v>185</v>
      </c>
      <c r="E279" s="49">
        <v>144</v>
      </c>
      <c r="F279" s="8" t="s">
        <v>51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77">
        <v>1824055</v>
      </c>
      <c r="M279" s="77">
        <v>1824055</v>
      </c>
      <c r="N279" s="77">
        <v>1824055</v>
      </c>
      <c r="O279" s="77">
        <v>1824055</v>
      </c>
      <c r="P279" s="77">
        <v>1824055</v>
      </c>
      <c r="Q279" s="77">
        <v>1824055</v>
      </c>
      <c r="R279" s="77">
        <v>1824055</v>
      </c>
      <c r="S279" s="75">
        <f>G279+H279+I279+J279+K279+L279+M279+N279+O279+P279+Q279+R279</f>
        <v>12768385</v>
      </c>
      <c r="T279" s="100">
        <f t="shared" si="13"/>
        <v>1064032.0833333333</v>
      </c>
      <c r="U279" s="101">
        <f>+S279+S280+S281+S282+S283+S284+S285+S286+T279+T280+T281+T282+T283+T284+T285+T286</f>
        <v>15882417.083333334</v>
      </c>
    </row>
    <row r="280" spans="1:21" x14ac:dyDescent="0.25">
      <c r="A280" s="143"/>
      <c r="B280" s="140"/>
      <c r="C280" s="131"/>
      <c r="D280" s="131"/>
      <c r="E280" s="51">
        <v>145</v>
      </c>
      <c r="F280" s="5" t="s">
        <v>121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64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75">
        <f t="shared" si="15"/>
        <v>0</v>
      </c>
      <c r="T280" s="100">
        <f t="shared" si="13"/>
        <v>0</v>
      </c>
      <c r="U280" s="101">
        <f t="shared" si="14"/>
        <v>0</v>
      </c>
    </row>
    <row r="281" spans="1:21" x14ac:dyDescent="0.25">
      <c r="A281" s="143"/>
      <c r="B281" s="140"/>
      <c r="C281" s="131"/>
      <c r="D281" s="131"/>
      <c r="E281" s="51">
        <v>114</v>
      </c>
      <c r="F281" s="6" t="s">
        <v>53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64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75">
        <f t="shared" si="15"/>
        <v>0</v>
      </c>
      <c r="T281" s="100">
        <f t="shared" si="13"/>
        <v>0</v>
      </c>
      <c r="U281" s="101">
        <f t="shared" si="14"/>
        <v>0</v>
      </c>
    </row>
    <row r="282" spans="1:21" x14ac:dyDescent="0.25">
      <c r="A282" s="143"/>
      <c r="B282" s="140"/>
      <c r="C282" s="131"/>
      <c r="D282" s="131"/>
      <c r="E282" s="52">
        <v>230</v>
      </c>
      <c r="F282" s="6" t="s">
        <v>54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64">
        <v>750000</v>
      </c>
      <c r="M282" s="64">
        <v>1050000</v>
      </c>
      <c r="N282" s="33">
        <v>0</v>
      </c>
      <c r="O282" s="64">
        <v>250000</v>
      </c>
      <c r="P282" s="33">
        <v>0</v>
      </c>
      <c r="Q282" s="33">
        <v>0</v>
      </c>
      <c r="R282" s="33">
        <v>0</v>
      </c>
      <c r="S282" s="75">
        <f t="shared" si="15"/>
        <v>2050000</v>
      </c>
      <c r="T282" s="100">
        <v>0</v>
      </c>
      <c r="U282" s="101">
        <v>0</v>
      </c>
    </row>
    <row r="283" spans="1:21" x14ac:dyDescent="0.25">
      <c r="A283" s="143"/>
      <c r="B283" s="140"/>
      <c r="C283" s="131"/>
      <c r="D283" s="131"/>
      <c r="E283" s="52">
        <v>123</v>
      </c>
      <c r="F283" s="6" t="s">
        <v>49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75">
        <f t="shared" si="15"/>
        <v>0</v>
      </c>
      <c r="T283" s="100">
        <f t="shared" si="13"/>
        <v>0</v>
      </c>
      <c r="U283" s="101">
        <f t="shared" si="14"/>
        <v>0</v>
      </c>
    </row>
    <row r="284" spans="1:21" x14ac:dyDescent="0.25">
      <c r="A284" s="143"/>
      <c r="B284" s="140"/>
      <c r="C284" s="131"/>
      <c r="D284" s="131"/>
      <c r="E284" s="52">
        <v>133</v>
      </c>
      <c r="F284" s="6" t="s">
        <v>55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75">
        <f t="shared" si="15"/>
        <v>0</v>
      </c>
      <c r="T284" s="100">
        <f t="shared" si="13"/>
        <v>0</v>
      </c>
      <c r="U284" s="101">
        <f t="shared" si="14"/>
        <v>0</v>
      </c>
    </row>
    <row r="285" spans="1:21" x14ac:dyDescent="0.25">
      <c r="A285" s="143"/>
      <c r="B285" s="140"/>
      <c r="C285" s="131"/>
      <c r="D285" s="131"/>
      <c r="E285" s="52">
        <v>191</v>
      </c>
      <c r="F285" s="6" t="s">
        <v>43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75">
        <f t="shared" si="15"/>
        <v>0</v>
      </c>
      <c r="T285" s="100">
        <f t="shared" si="13"/>
        <v>0</v>
      </c>
      <c r="U285" s="101">
        <f t="shared" si="14"/>
        <v>0</v>
      </c>
    </row>
    <row r="286" spans="1:21" ht="15.75" thickBot="1" x14ac:dyDescent="0.3">
      <c r="A286" s="144"/>
      <c r="B286" s="141"/>
      <c r="C286" s="132"/>
      <c r="D286" s="132"/>
      <c r="E286" s="53">
        <v>199</v>
      </c>
      <c r="F286" s="9" t="s">
        <v>56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105">
        <f t="shared" si="15"/>
        <v>0</v>
      </c>
      <c r="T286" s="102">
        <f t="shared" si="13"/>
        <v>0</v>
      </c>
      <c r="U286" s="103">
        <f t="shared" si="14"/>
        <v>0</v>
      </c>
    </row>
    <row r="287" spans="1:21" x14ac:dyDescent="0.25">
      <c r="A287" s="142">
        <v>2015</v>
      </c>
      <c r="B287" s="139">
        <v>4859422</v>
      </c>
      <c r="C287" s="130" t="s">
        <v>186</v>
      </c>
      <c r="D287" s="130" t="s">
        <v>187</v>
      </c>
      <c r="E287" s="49">
        <v>144</v>
      </c>
      <c r="F287" s="8" t="s">
        <v>51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77">
        <v>1824055</v>
      </c>
      <c r="M287" s="77">
        <v>1824055</v>
      </c>
      <c r="N287" s="77">
        <v>1824055</v>
      </c>
      <c r="O287" s="77">
        <v>1824055</v>
      </c>
      <c r="P287" s="77">
        <v>1824055</v>
      </c>
      <c r="Q287" s="77">
        <v>1824055</v>
      </c>
      <c r="R287" s="77">
        <v>1824055</v>
      </c>
      <c r="S287" s="75">
        <f>G287+H287+I287+J287+K287+L287+M287+N287+O287+P287+Q287+R287</f>
        <v>12768385</v>
      </c>
      <c r="T287" s="100">
        <f t="shared" si="13"/>
        <v>1064032.0833333333</v>
      </c>
      <c r="U287" s="101">
        <f>+S287+S288+S289+S290+S291+S292+S293+S294+T287+T288+T289+T290+T291+T292+T293+T294</f>
        <v>13832417.083333334</v>
      </c>
    </row>
    <row r="288" spans="1:21" x14ac:dyDescent="0.25">
      <c r="A288" s="143"/>
      <c r="B288" s="140"/>
      <c r="C288" s="131"/>
      <c r="D288" s="131"/>
      <c r="E288" s="51">
        <v>145</v>
      </c>
      <c r="F288" s="5" t="s">
        <v>121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75">
        <f t="shared" si="15"/>
        <v>0</v>
      </c>
      <c r="T288" s="100">
        <f t="shared" si="13"/>
        <v>0</v>
      </c>
      <c r="U288" s="101">
        <f t="shared" si="14"/>
        <v>0</v>
      </c>
    </row>
    <row r="289" spans="1:21" x14ac:dyDescent="0.25">
      <c r="A289" s="143"/>
      <c r="B289" s="140"/>
      <c r="C289" s="131"/>
      <c r="D289" s="131"/>
      <c r="E289" s="51">
        <v>114</v>
      </c>
      <c r="F289" s="6" t="s">
        <v>53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75">
        <f t="shared" si="15"/>
        <v>0</v>
      </c>
      <c r="T289" s="100">
        <f t="shared" si="13"/>
        <v>0</v>
      </c>
      <c r="U289" s="101">
        <f t="shared" si="14"/>
        <v>0</v>
      </c>
    </row>
    <row r="290" spans="1:21" x14ac:dyDescent="0.25">
      <c r="A290" s="143"/>
      <c r="B290" s="140"/>
      <c r="C290" s="131"/>
      <c r="D290" s="131"/>
      <c r="E290" s="52">
        <v>230</v>
      </c>
      <c r="F290" s="6" t="s">
        <v>54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75">
        <f t="shared" si="15"/>
        <v>0</v>
      </c>
      <c r="T290" s="100">
        <f t="shared" si="13"/>
        <v>0</v>
      </c>
      <c r="U290" s="101">
        <f t="shared" si="14"/>
        <v>0</v>
      </c>
    </row>
    <row r="291" spans="1:21" x14ac:dyDescent="0.25">
      <c r="A291" s="143"/>
      <c r="B291" s="140"/>
      <c r="C291" s="131"/>
      <c r="D291" s="131"/>
      <c r="E291" s="52">
        <v>123</v>
      </c>
      <c r="F291" s="6" t="s">
        <v>49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75">
        <f t="shared" si="15"/>
        <v>0</v>
      </c>
      <c r="T291" s="100">
        <f t="shared" si="13"/>
        <v>0</v>
      </c>
      <c r="U291" s="101">
        <f t="shared" si="14"/>
        <v>0</v>
      </c>
    </row>
    <row r="292" spans="1:21" x14ac:dyDescent="0.25">
      <c r="A292" s="143"/>
      <c r="B292" s="140"/>
      <c r="C292" s="131"/>
      <c r="D292" s="131"/>
      <c r="E292" s="52">
        <v>133</v>
      </c>
      <c r="F292" s="6" t="s">
        <v>55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75">
        <f t="shared" si="15"/>
        <v>0</v>
      </c>
      <c r="T292" s="100">
        <f t="shared" si="13"/>
        <v>0</v>
      </c>
      <c r="U292" s="101">
        <f t="shared" si="14"/>
        <v>0</v>
      </c>
    </row>
    <row r="293" spans="1:21" x14ac:dyDescent="0.25">
      <c r="A293" s="143"/>
      <c r="B293" s="140"/>
      <c r="C293" s="131"/>
      <c r="D293" s="131"/>
      <c r="E293" s="52">
        <v>191</v>
      </c>
      <c r="F293" s="6" t="s">
        <v>43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75">
        <f t="shared" si="15"/>
        <v>0</v>
      </c>
      <c r="T293" s="100">
        <f t="shared" si="13"/>
        <v>0</v>
      </c>
      <c r="U293" s="101">
        <f t="shared" si="14"/>
        <v>0</v>
      </c>
    </row>
    <row r="294" spans="1:21" ht="15.75" thickBot="1" x14ac:dyDescent="0.3">
      <c r="A294" s="144"/>
      <c r="B294" s="141"/>
      <c r="C294" s="132"/>
      <c r="D294" s="132"/>
      <c r="E294" s="53">
        <v>199</v>
      </c>
      <c r="F294" s="9" t="s">
        <v>56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105">
        <f t="shared" si="15"/>
        <v>0</v>
      </c>
      <c r="T294" s="102">
        <f t="shared" si="13"/>
        <v>0</v>
      </c>
      <c r="U294" s="103">
        <f t="shared" si="14"/>
        <v>0</v>
      </c>
    </row>
    <row r="295" spans="1:21" x14ac:dyDescent="0.25">
      <c r="A295" s="142">
        <v>2015</v>
      </c>
      <c r="B295" s="139">
        <v>1299002</v>
      </c>
      <c r="C295" s="130" t="s">
        <v>188</v>
      </c>
      <c r="D295" s="130" t="s">
        <v>189</v>
      </c>
      <c r="E295" s="49">
        <v>144</v>
      </c>
      <c r="F295" s="8" t="s">
        <v>51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77">
        <v>1824055</v>
      </c>
      <c r="M295" s="77">
        <v>1824055</v>
      </c>
      <c r="N295" s="77">
        <v>1824055</v>
      </c>
      <c r="O295" s="77">
        <v>1824055</v>
      </c>
      <c r="P295" s="77">
        <v>1824055</v>
      </c>
      <c r="Q295" s="77">
        <v>1824055</v>
      </c>
      <c r="R295" s="77">
        <v>1824055</v>
      </c>
      <c r="S295" s="75">
        <f>G295+H295+I295+J295+K295+L295+M295+N295+O295+P295+Q295+R295</f>
        <v>12768385</v>
      </c>
      <c r="T295" s="100">
        <f t="shared" si="13"/>
        <v>1064032.0833333333</v>
      </c>
      <c r="U295" s="101">
        <f>+S295+S296+S297+S298+S299+S300+S301+S302+T295+T296+T297+T298+T299+T300+T301+T302</f>
        <v>14832417.083333334</v>
      </c>
    </row>
    <row r="296" spans="1:21" x14ac:dyDescent="0.25">
      <c r="A296" s="143"/>
      <c r="B296" s="140"/>
      <c r="C296" s="131"/>
      <c r="D296" s="131"/>
      <c r="E296" s="51">
        <v>145</v>
      </c>
      <c r="F296" s="5" t="s">
        <v>121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75">
        <f t="shared" si="15"/>
        <v>0</v>
      </c>
      <c r="T296" s="100">
        <f t="shared" si="13"/>
        <v>0</v>
      </c>
      <c r="U296" s="101">
        <f t="shared" si="14"/>
        <v>0</v>
      </c>
    </row>
    <row r="297" spans="1:21" x14ac:dyDescent="0.25">
      <c r="A297" s="143"/>
      <c r="B297" s="140"/>
      <c r="C297" s="131"/>
      <c r="D297" s="131"/>
      <c r="E297" s="51">
        <v>114</v>
      </c>
      <c r="F297" s="6" t="s">
        <v>53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75">
        <f t="shared" si="15"/>
        <v>0</v>
      </c>
      <c r="T297" s="100">
        <f t="shared" si="13"/>
        <v>0</v>
      </c>
      <c r="U297" s="101">
        <f t="shared" si="14"/>
        <v>0</v>
      </c>
    </row>
    <row r="298" spans="1:21" x14ac:dyDescent="0.25">
      <c r="A298" s="143"/>
      <c r="B298" s="140"/>
      <c r="C298" s="131"/>
      <c r="D298" s="131"/>
      <c r="E298" s="52">
        <v>230</v>
      </c>
      <c r="F298" s="6" t="s">
        <v>54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64">
        <v>1000000</v>
      </c>
      <c r="O298" s="33">
        <v>0</v>
      </c>
      <c r="P298" s="33">
        <v>0</v>
      </c>
      <c r="Q298" s="33">
        <v>0</v>
      </c>
      <c r="R298" s="33">
        <v>0</v>
      </c>
      <c r="S298" s="75">
        <f t="shared" si="15"/>
        <v>1000000</v>
      </c>
      <c r="T298" s="100">
        <v>0</v>
      </c>
      <c r="U298" s="101">
        <v>0</v>
      </c>
    </row>
    <row r="299" spans="1:21" x14ac:dyDescent="0.25">
      <c r="A299" s="143"/>
      <c r="B299" s="140"/>
      <c r="C299" s="131"/>
      <c r="D299" s="131"/>
      <c r="E299" s="52">
        <v>123</v>
      </c>
      <c r="F299" s="6" t="s">
        <v>49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75">
        <f t="shared" si="15"/>
        <v>0</v>
      </c>
      <c r="T299" s="100">
        <f t="shared" si="13"/>
        <v>0</v>
      </c>
      <c r="U299" s="101">
        <f t="shared" si="14"/>
        <v>0</v>
      </c>
    </row>
    <row r="300" spans="1:21" x14ac:dyDescent="0.25">
      <c r="A300" s="143"/>
      <c r="B300" s="140"/>
      <c r="C300" s="131"/>
      <c r="D300" s="131"/>
      <c r="E300" s="52">
        <v>133</v>
      </c>
      <c r="F300" s="6" t="s">
        <v>55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75">
        <f t="shared" si="15"/>
        <v>0</v>
      </c>
      <c r="T300" s="100">
        <f t="shared" si="13"/>
        <v>0</v>
      </c>
      <c r="U300" s="101">
        <f t="shared" si="14"/>
        <v>0</v>
      </c>
    </row>
    <row r="301" spans="1:21" x14ac:dyDescent="0.25">
      <c r="A301" s="143"/>
      <c r="B301" s="140"/>
      <c r="C301" s="131"/>
      <c r="D301" s="131"/>
      <c r="E301" s="52">
        <v>191</v>
      </c>
      <c r="F301" s="6" t="s">
        <v>43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75">
        <f t="shared" si="15"/>
        <v>0</v>
      </c>
      <c r="T301" s="100">
        <f t="shared" si="13"/>
        <v>0</v>
      </c>
      <c r="U301" s="101">
        <f t="shared" si="14"/>
        <v>0</v>
      </c>
    </row>
    <row r="302" spans="1:21" ht="15.75" thickBot="1" x14ac:dyDescent="0.3">
      <c r="A302" s="144"/>
      <c r="B302" s="141"/>
      <c r="C302" s="132"/>
      <c r="D302" s="132"/>
      <c r="E302" s="53">
        <v>199</v>
      </c>
      <c r="F302" s="9" t="s">
        <v>56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105">
        <f t="shared" si="15"/>
        <v>0</v>
      </c>
      <c r="T302" s="102">
        <f t="shared" si="13"/>
        <v>0</v>
      </c>
      <c r="U302" s="103">
        <f t="shared" si="14"/>
        <v>0</v>
      </c>
    </row>
    <row r="303" spans="1:21" x14ac:dyDescent="0.25">
      <c r="A303" s="142">
        <v>2015</v>
      </c>
      <c r="B303" s="139">
        <v>6551567</v>
      </c>
      <c r="C303" s="130" t="s">
        <v>190</v>
      </c>
      <c r="D303" s="130" t="s">
        <v>191</v>
      </c>
      <c r="E303" s="49">
        <v>144</v>
      </c>
      <c r="F303" s="8" t="s">
        <v>51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77">
        <v>1824055</v>
      </c>
      <c r="M303" s="77">
        <v>1824055</v>
      </c>
      <c r="N303" s="77">
        <v>1824055</v>
      </c>
      <c r="O303" s="77">
        <v>1824055</v>
      </c>
      <c r="P303" s="77">
        <v>1824055</v>
      </c>
      <c r="Q303" s="77">
        <v>1824055</v>
      </c>
      <c r="R303" s="77">
        <v>1824055</v>
      </c>
      <c r="S303" s="75">
        <f>G303+H303+I303+J303+K303+L303+M303+N303+O303+P303+Q303+R303</f>
        <v>12768385</v>
      </c>
      <c r="T303" s="100">
        <f t="shared" si="13"/>
        <v>1064032.0833333333</v>
      </c>
      <c r="U303" s="101">
        <f>+S303+S304+S305+S306+S307+S308+S309+S310+T303+T304+T305+T306+T307+T308+T309+T310</f>
        <v>13832417.083333334</v>
      </c>
    </row>
    <row r="304" spans="1:21" x14ac:dyDescent="0.25">
      <c r="A304" s="143"/>
      <c r="B304" s="140"/>
      <c r="C304" s="131"/>
      <c r="D304" s="131"/>
      <c r="E304" s="51">
        <v>145</v>
      </c>
      <c r="F304" s="5" t="s">
        <v>121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75">
        <f t="shared" si="15"/>
        <v>0</v>
      </c>
      <c r="T304" s="100">
        <f t="shared" si="13"/>
        <v>0</v>
      </c>
      <c r="U304" s="101">
        <f t="shared" si="14"/>
        <v>0</v>
      </c>
    </row>
    <row r="305" spans="1:21" x14ac:dyDescent="0.25">
      <c r="A305" s="143"/>
      <c r="B305" s="140"/>
      <c r="C305" s="131"/>
      <c r="D305" s="131"/>
      <c r="E305" s="51">
        <v>114</v>
      </c>
      <c r="F305" s="6" t="s">
        <v>53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75">
        <f t="shared" si="15"/>
        <v>0</v>
      </c>
      <c r="T305" s="100">
        <f t="shared" si="13"/>
        <v>0</v>
      </c>
      <c r="U305" s="101">
        <f t="shared" si="14"/>
        <v>0</v>
      </c>
    </row>
    <row r="306" spans="1:21" x14ac:dyDescent="0.25">
      <c r="A306" s="143"/>
      <c r="B306" s="140"/>
      <c r="C306" s="131"/>
      <c r="D306" s="131"/>
      <c r="E306" s="52">
        <v>230</v>
      </c>
      <c r="F306" s="6" t="s">
        <v>54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75">
        <f t="shared" si="15"/>
        <v>0</v>
      </c>
      <c r="T306" s="100">
        <f t="shared" si="13"/>
        <v>0</v>
      </c>
      <c r="U306" s="101">
        <f t="shared" si="14"/>
        <v>0</v>
      </c>
    </row>
    <row r="307" spans="1:21" x14ac:dyDescent="0.25">
      <c r="A307" s="143"/>
      <c r="B307" s="140"/>
      <c r="C307" s="131"/>
      <c r="D307" s="131"/>
      <c r="E307" s="52">
        <v>123</v>
      </c>
      <c r="F307" s="6" t="s">
        <v>49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75">
        <f t="shared" si="15"/>
        <v>0</v>
      </c>
      <c r="T307" s="100">
        <f t="shared" si="13"/>
        <v>0</v>
      </c>
      <c r="U307" s="101">
        <f t="shared" si="14"/>
        <v>0</v>
      </c>
    </row>
    <row r="308" spans="1:21" x14ac:dyDescent="0.25">
      <c r="A308" s="143"/>
      <c r="B308" s="140"/>
      <c r="C308" s="131"/>
      <c r="D308" s="131"/>
      <c r="E308" s="52">
        <v>133</v>
      </c>
      <c r="F308" s="6" t="s">
        <v>55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75">
        <f t="shared" si="15"/>
        <v>0</v>
      </c>
      <c r="T308" s="100">
        <f t="shared" si="13"/>
        <v>0</v>
      </c>
      <c r="U308" s="101">
        <f t="shared" si="14"/>
        <v>0</v>
      </c>
    </row>
    <row r="309" spans="1:21" x14ac:dyDescent="0.25">
      <c r="A309" s="143"/>
      <c r="B309" s="140"/>
      <c r="C309" s="131"/>
      <c r="D309" s="131"/>
      <c r="E309" s="52">
        <v>191</v>
      </c>
      <c r="F309" s="6" t="s">
        <v>43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75">
        <f t="shared" si="15"/>
        <v>0</v>
      </c>
      <c r="T309" s="100">
        <f t="shared" si="13"/>
        <v>0</v>
      </c>
      <c r="U309" s="101">
        <f t="shared" si="14"/>
        <v>0</v>
      </c>
    </row>
    <row r="310" spans="1:21" ht="15.75" thickBot="1" x14ac:dyDescent="0.3">
      <c r="A310" s="144"/>
      <c r="B310" s="141"/>
      <c r="C310" s="132"/>
      <c r="D310" s="132"/>
      <c r="E310" s="53">
        <v>199</v>
      </c>
      <c r="F310" s="9" t="s">
        <v>56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105">
        <f t="shared" si="15"/>
        <v>0</v>
      </c>
      <c r="T310" s="102">
        <f t="shared" si="13"/>
        <v>0</v>
      </c>
      <c r="U310" s="103">
        <f t="shared" si="14"/>
        <v>0</v>
      </c>
    </row>
    <row r="311" spans="1:21" x14ac:dyDescent="0.25">
      <c r="A311" s="142">
        <v>2015</v>
      </c>
      <c r="B311" s="139">
        <v>4024333</v>
      </c>
      <c r="C311" s="130" t="s">
        <v>192</v>
      </c>
      <c r="D311" s="130" t="s">
        <v>193</v>
      </c>
      <c r="E311" s="49">
        <v>144</v>
      </c>
      <c r="F311" s="8" t="s">
        <v>51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77">
        <v>1824055</v>
      </c>
      <c r="M311" s="77">
        <v>1824055</v>
      </c>
      <c r="N311" s="77">
        <v>1824055</v>
      </c>
      <c r="O311" s="77">
        <v>1824055</v>
      </c>
      <c r="P311" s="77">
        <v>1824055</v>
      </c>
      <c r="Q311" s="77">
        <v>1824055</v>
      </c>
      <c r="R311" s="77">
        <v>1824055</v>
      </c>
      <c r="S311" s="75">
        <f>G311+H311+I311+J311+K311+L311+M311+N311+O311+P311+Q311+R311</f>
        <v>12768385</v>
      </c>
      <c r="T311" s="100">
        <f t="shared" si="13"/>
        <v>1064032.0833333333</v>
      </c>
      <c r="U311" s="101">
        <f>+S311+S312+S313+S314+S315+S316+S317+S318+T311+T312+T313+T314+T315+T316+T317+T318</f>
        <v>14132417.083333334</v>
      </c>
    </row>
    <row r="312" spans="1:21" x14ac:dyDescent="0.25">
      <c r="A312" s="143"/>
      <c r="B312" s="140"/>
      <c r="C312" s="131"/>
      <c r="D312" s="131"/>
      <c r="E312" s="51">
        <v>145</v>
      </c>
      <c r="F312" s="5" t="s">
        <v>121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75">
        <f t="shared" si="15"/>
        <v>0</v>
      </c>
      <c r="T312" s="100">
        <f t="shared" si="13"/>
        <v>0</v>
      </c>
      <c r="U312" s="101">
        <f t="shared" si="14"/>
        <v>0</v>
      </c>
    </row>
    <row r="313" spans="1:21" x14ac:dyDescent="0.25">
      <c r="A313" s="143"/>
      <c r="B313" s="140"/>
      <c r="C313" s="131"/>
      <c r="D313" s="131"/>
      <c r="E313" s="51">
        <v>114</v>
      </c>
      <c r="F313" s="6" t="s">
        <v>53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75">
        <f t="shared" si="15"/>
        <v>0</v>
      </c>
      <c r="T313" s="100">
        <f t="shared" si="13"/>
        <v>0</v>
      </c>
      <c r="U313" s="101">
        <f t="shared" si="14"/>
        <v>0</v>
      </c>
    </row>
    <row r="314" spans="1:21" x14ac:dyDescent="0.25">
      <c r="A314" s="143"/>
      <c r="B314" s="140"/>
      <c r="C314" s="131"/>
      <c r="D314" s="131"/>
      <c r="E314" s="52">
        <v>230</v>
      </c>
      <c r="F314" s="6" t="s">
        <v>54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64">
        <v>300000</v>
      </c>
      <c r="O314" s="33">
        <v>0</v>
      </c>
      <c r="P314" s="33">
        <v>0</v>
      </c>
      <c r="Q314" s="33">
        <v>0</v>
      </c>
      <c r="R314" s="33">
        <v>0</v>
      </c>
      <c r="S314" s="75">
        <f t="shared" si="15"/>
        <v>300000</v>
      </c>
      <c r="T314" s="100">
        <v>0</v>
      </c>
      <c r="U314" s="101">
        <v>0</v>
      </c>
    </row>
    <row r="315" spans="1:21" x14ac:dyDescent="0.25">
      <c r="A315" s="143"/>
      <c r="B315" s="140"/>
      <c r="C315" s="131"/>
      <c r="D315" s="131"/>
      <c r="E315" s="52">
        <v>123</v>
      </c>
      <c r="F315" s="6" t="s">
        <v>49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75">
        <f t="shared" si="15"/>
        <v>0</v>
      </c>
      <c r="T315" s="100">
        <f t="shared" si="13"/>
        <v>0</v>
      </c>
      <c r="U315" s="101">
        <f t="shared" si="14"/>
        <v>0</v>
      </c>
    </row>
    <row r="316" spans="1:21" x14ac:dyDescent="0.25">
      <c r="A316" s="143"/>
      <c r="B316" s="140"/>
      <c r="C316" s="131"/>
      <c r="D316" s="131"/>
      <c r="E316" s="52">
        <v>133</v>
      </c>
      <c r="F316" s="6" t="s">
        <v>55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75">
        <f t="shared" si="15"/>
        <v>0</v>
      </c>
      <c r="T316" s="100">
        <f t="shared" si="13"/>
        <v>0</v>
      </c>
      <c r="U316" s="101">
        <f t="shared" si="14"/>
        <v>0</v>
      </c>
    </row>
    <row r="317" spans="1:21" x14ac:dyDescent="0.25">
      <c r="A317" s="143"/>
      <c r="B317" s="140"/>
      <c r="C317" s="131"/>
      <c r="D317" s="131"/>
      <c r="E317" s="52">
        <v>191</v>
      </c>
      <c r="F317" s="6" t="s">
        <v>43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75">
        <f t="shared" si="15"/>
        <v>0</v>
      </c>
      <c r="T317" s="100">
        <f t="shared" si="13"/>
        <v>0</v>
      </c>
      <c r="U317" s="101">
        <f t="shared" si="14"/>
        <v>0</v>
      </c>
    </row>
    <row r="318" spans="1:21" ht="15.75" thickBot="1" x14ac:dyDescent="0.3">
      <c r="A318" s="144"/>
      <c r="B318" s="141"/>
      <c r="C318" s="132"/>
      <c r="D318" s="132"/>
      <c r="E318" s="53">
        <v>199</v>
      </c>
      <c r="F318" s="9" t="s">
        <v>56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75">
        <f t="shared" si="15"/>
        <v>0</v>
      </c>
      <c r="T318" s="100">
        <f t="shared" si="13"/>
        <v>0</v>
      </c>
      <c r="U318" s="101">
        <f t="shared" si="14"/>
        <v>0</v>
      </c>
    </row>
    <row r="319" spans="1:21" x14ac:dyDescent="0.25">
      <c r="A319" s="142">
        <v>2015</v>
      </c>
      <c r="B319" s="139">
        <v>768710</v>
      </c>
      <c r="C319" s="130" t="s">
        <v>194</v>
      </c>
      <c r="D319" s="130" t="s">
        <v>195</v>
      </c>
      <c r="E319" s="49">
        <v>144</v>
      </c>
      <c r="F319" s="8" t="s">
        <v>51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77">
        <v>1824055</v>
      </c>
      <c r="M319" s="77">
        <v>1824055</v>
      </c>
      <c r="N319" s="77">
        <v>1824055</v>
      </c>
      <c r="O319" s="77">
        <v>1824055</v>
      </c>
      <c r="P319" s="77">
        <v>1824055</v>
      </c>
      <c r="Q319" s="77">
        <v>1824055</v>
      </c>
      <c r="R319" s="77">
        <v>1824055</v>
      </c>
      <c r="S319" s="75">
        <f>G319+H319+I319+J319+K319+L319+M319+N319+O319+P319+Q319+R319</f>
        <v>12768385</v>
      </c>
      <c r="T319" s="100">
        <f t="shared" si="13"/>
        <v>1064032.0833333333</v>
      </c>
      <c r="U319" s="101">
        <f>+S319+S320+S321+S322+S323+S324+S325+S326+T319+T320+T321+T322+T323+T324+T325+T326</f>
        <v>13832417.083333334</v>
      </c>
    </row>
    <row r="320" spans="1:21" x14ac:dyDescent="0.25">
      <c r="A320" s="143"/>
      <c r="B320" s="140"/>
      <c r="C320" s="131"/>
      <c r="D320" s="131"/>
      <c r="E320" s="51">
        <v>145</v>
      </c>
      <c r="F320" s="5" t="s">
        <v>121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75">
        <f t="shared" si="15"/>
        <v>0</v>
      </c>
      <c r="T320" s="100">
        <f t="shared" si="13"/>
        <v>0</v>
      </c>
      <c r="U320" s="101">
        <f t="shared" si="14"/>
        <v>0</v>
      </c>
    </row>
    <row r="321" spans="1:21" x14ac:dyDescent="0.25">
      <c r="A321" s="143"/>
      <c r="B321" s="140"/>
      <c r="C321" s="131"/>
      <c r="D321" s="131"/>
      <c r="E321" s="51">
        <v>114</v>
      </c>
      <c r="F321" s="6" t="s">
        <v>53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75">
        <f t="shared" si="15"/>
        <v>0</v>
      </c>
      <c r="T321" s="100">
        <f t="shared" si="13"/>
        <v>0</v>
      </c>
      <c r="U321" s="101">
        <f t="shared" si="14"/>
        <v>0</v>
      </c>
    </row>
    <row r="322" spans="1:21" x14ac:dyDescent="0.25">
      <c r="A322" s="143"/>
      <c r="B322" s="140"/>
      <c r="C322" s="131"/>
      <c r="D322" s="131"/>
      <c r="E322" s="52">
        <v>230</v>
      </c>
      <c r="F322" s="6" t="s">
        <v>54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75">
        <f t="shared" si="15"/>
        <v>0</v>
      </c>
      <c r="T322" s="100">
        <f t="shared" si="13"/>
        <v>0</v>
      </c>
      <c r="U322" s="101">
        <f t="shared" si="14"/>
        <v>0</v>
      </c>
    </row>
    <row r="323" spans="1:21" x14ac:dyDescent="0.25">
      <c r="A323" s="143"/>
      <c r="B323" s="140"/>
      <c r="C323" s="131"/>
      <c r="D323" s="131"/>
      <c r="E323" s="52">
        <v>123</v>
      </c>
      <c r="F323" s="6" t="s">
        <v>49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75">
        <f t="shared" si="15"/>
        <v>0</v>
      </c>
      <c r="T323" s="100">
        <f t="shared" si="13"/>
        <v>0</v>
      </c>
      <c r="U323" s="101">
        <f t="shared" si="14"/>
        <v>0</v>
      </c>
    </row>
    <row r="324" spans="1:21" x14ac:dyDescent="0.25">
      <c r="A324" s="143"/>
      <c r="B324" s="140"/>
      <c r="C324" s="131"/>
      <c r="D324" s="131"/>
      <c r="E324" s="52">
        <v>133</v>
      </c>
      <c r="F324" s="6" t="s">
        <v>55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75">
        <f t="shared" si="15"/>
        <v>0</v>
      </c>
      <c r="T324" s="100">
        <f t="shared" si="13"/>
        <v>0</v>
      </c>
      <c r="U324" s="101">
        <f t="shared" si="14"/>
        <v>0</v>
      </c>
    </row>
    <row r="325" spans="1:21" x14ac:dyDescent="0.25">
      <c r="A325" s="143"/>
      <c r="B325" s="140"/>
      <c r="C325" s="131"/>
      <c r="D325" s="131"/>
      <c r="E325" s="52">
        <v>191</v>
      </c>
      <c r="F325" s="6" t="s">
        <v>43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75">
        <f t="shared" si="15"/>
        <v>0</v>
      </c>
      <c r="T325" s="100">
        <f t="shared" si="13"/>
        <v>0</v>
      </c>
      <c r="U325" s="101">
        <f t="shared" si="14"/>
        <v>0</v>
      </c>
    </row>
    <row r="326" spans="1:21" ht="15.75" thickBot="1" x14ac:dyDescent="0.3">
      <c r="A326" s="144"/>
      <c r="B326" s="141"/>
      <c r="C326" s="132"/>
      <c r="D326" s="132"/>
      <c r="E326" s="53">
        <v>199</v>
      </c>
      <c r="F326" s="9" t="s">
        <v>56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105">
        <f t="shared" si="15"/>
        <v>0</v>
      </c>
      <c r="T326" s="102">
        <f t="shared" si="13"/>
        <v>0</v>
      </c>
      <c r="U326" s="103">
        <f t="shared" si="14"/>
        <v>0</v>
      </c>
    </row>
    <row r="327" spans="1:21" x14ac:dyDescent="0.25">
      <c r="A327" s="142">
        <v>2015</v>
      </c>
      <c r="B327" s="139">
        <v>5571814</v>
      </c>
      <c r="C327" s="130" t="s">
        <v>196</v>
      </c>
      <c r="D327" s="130" t="s">
        <v>197</v>
      </c>
      <c r="E327" s="49">
        <v>144</v>
      </c>
      <c r="F327" s="8" t="s">
        <v>51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77">
        <v>1824055</v>
      </c>
      <c r="M327" s="77">
        <v>1824055</v>
      </c>
      <c r="N327" s="77">
        <v>1824055</v>
      </c>
      <c r="O327" s="77">
        <v>1824055</v>
      </c>
      <c r="P327" s="77">
        <v>1824055</v>
      </c>
      <c r="Q327" s="77">
        <v>1824055</v>
      </c>
      <c r="R327" s="77">
        <v>1824055</v>
      </c>
      <c r="S327" s="75">
        <f>G327+H327+I327+J327+K327+L327+M327+N327+O327+P327+Q327+R327</f>
        <v>12768385</v>
      </c>
      <c r="T327" s="100">
        <f t="shared" si="13"/>
        <v>1064032.0833333333</v>
      </c>
      <c r="U327" s="101">
        <f>+S327+S328+S329+S330+S331+S332+S333+S334+T327+T328+T329+T330+T331+T332+T333+T334</f>
        <v>14132417.083333334</v>
      </c>
    </row>
    <row r="328" spans="1:21" x14ac:dyDescent="0.25">
      <c r="A328" s="143"/>
      <c r="B328" s="140"/>
      <c r="C328" s="131"/>
      <c r="D328" s="131"/>
      <c r="E328" s="51">
        <v>145</v>
      </c>
      <c r="F328" s="5" t="s">
        <v>121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75">
        <f t="shared" si="15"/>
        <v>0</v>
      </c>
      <c r="T328" s="100">
        <f t="shared" ref="T328:T391" si="16">S328/12</f>
        <v>0</v>
      </c>
      <c r="U328" s="101">
        <f t="shared" ref="U328:U390" si="17">+S328+T328</f>
        <v>0</v>
      </c>
    </row>
    <row r="329" spans="1:21" x14ac:dyDescent="0.25">
      <c r="A329" s="143"/>
      <c r="B329" s="140"/>
      <c r="C329" s="131"/>
      <c r="D329" s="131"/>
      <c r="E329" s="51">
        <v>114</v>
      </c>
      <c r="F329" s="6" t="s">
        <v>53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75">
        <f t="shared" si="15"/>
        <v>0</v>
      </c>
      <c r="T329" s="100">
        <f t="shared" si="16"/>
        <v>0</v>
      </c>
      <c r="U329" s="101">
        <f t="shared" si="17"/>
        <v>0</v>
      </c>
    </row>
    <row r="330" spans="1:21" x14ac:dyDescent="0.25">
      <c r="A330" s="143"/>
      <c r="B330" s="140"/>
      <c r="C330" s="131"/>
      <c r="D330" s="131"/>
      <c r="E330" s="52">
        <v>230</v>
      </c>
      <c r="F330" s="6" t="s">
        <v>54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64">
        <v>300000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75">
        <f t="shared" si="15"/>
        <v>300000</v>
      </c>
      <c r="T330" s="100">
        <v>0</v>
      </c>
      <c r="U330" s="101">
        <v>0</v>
      </c>
    </row>
    <row r="331" spans="1:21" x14ac:dyDescent="0.25">
      <c r="A331" s="143"/>
      <c r="B331" s="140"/>
      <c r="C331" s="131"/>
      <c r="D331" s="131"/>
      <c r="E331" s="52">
        <v>123</v>
      </c>
      <c r="F331" s="6" t="s">
        <v>49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75">
        <f t="shared" si="15"/>
        <v>0</v>
      </c>
      <c r="T331" s="100">
        <f t="shared" si="16"/>
        <v>0</v>
      </c>
      <c r="U331" s="101">
        <f t="shared" si="17"/>
        <v>0</v>
      </c>
    </row>
    <row r="332" spans="1:21" x14ac:dyDescent="0.25">
      <c r="A332" s="143"/>
      <c r="B332" s="140"/>
      <c r="C332" s="131"/>
      <c r="D332" s="131"/>
      <c r="E332" s="52">
        <v>133</v>
      </c>
      <c r="F332" s="6" t="s">
        <v>55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75">
        <f t="shared" si="15"/>
        <v>0</v>
      </c>
      <c r="T332" s="100">
        <f t="shared" si="16"/>
        <v>0</v>
      </c>
      <c r="U332" s="101">
        <f t="shared" si="17"/>
        <v>0</v>
      </c>
    </row>
    <row r="333" spans="1:21" x14ac:dyDescent="0.25">
      <c r="A333" s="143"/>
      <c r="B333" s="140"/>
      <c r="C333" s="131"/>
      <c r="D333" s="131"/>
      <c r="E333" s="52">
        <v>191</v>
      </c>
      <c r="F333" s="6" t="s">
        <v>43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75">
        <f t="shared" si="15"/>
        <v>0</v>
      </c>
      <c r="T333" s="100">
        <f t="shared" si="16"/>
        <v>0</v>
      </c>
      <c r="U333" s="101">
        <f t="shared" si="17"/>
        <v>0</v>
      </c>
    </row>
    <row r="334" spans="1:21" ht="15.75" thickBot="1" x14ac:dyDescent="0.3">
      <c r="A334" s="144"/>
      <c r="B334" s="141"/>
      <c r="C334" s="132"/>
      <c r="D334" s="132"/>
      <c r="E334" s="53">
        <v>199</v>
      </c>
      <c r="F334" s="9" t="s">
        <v>56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105">
        <f t="shared" si="15"/>
        <v>0</v>
      </c>
      <c r="T334" s="102">
        <f t="shared" si="16"/>
        <v>0</v>
      </c>
      <c r="U334" s="103">
        <f t="shared" si="17"/>
        <v>0</v>
      </c>
    </row>
    <row r="335" spans="1:21" x14ac:dyDescent="0.25">
      <c r="A335" s="142">
        <v>2015</v>
      </c>
      <c r="B335" s="139">
        <v>2151102</v>
      </c>
      <c r="C335" s="130" t="s">
        <v>198</v>
      </c>
      <c r="D335" s="130" t="s">
        <v>199</v>
      </c>
      <c r="E335" s="49">
        <v>144</v>
      </c>
      <c r="F335" s="8" t="s">
        <v>51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77">
        <v>2000000</v>
      </c>
      <c r="M335" s="77">
        <v>2000000</v>
      </c>
      <c r="N335" s="77">
        <v>2000000</v>
      </c>
      <c r="O335" s="77">
        <v>2000000</v>
      </c>
      <c r="P335" s="77">
        <v>2000000</v>
      </c>
      <c r="Q335" s="77">
        <v>2000000</v>
      </c>
      <c r="R335" s="77">
        <v>2000000</v>
      </c>
      <c r="S335" s="75">
        <f>G335+H335+I335+J335+K335+L335+M335+N335+O335+P335+Q335+R335</f>
        <v>14000000</v>
      </c>
      <c r="T335" s="100">
        <f t="shared" si="16"/>
        <v>1166666.6666666667</v>
      </c>
      <c r="U335" s="101">
        <f>+S335+S336+S337+S338+S339+S340+S341+S342+T335+T336+T337+T338+T339+T340+T341+T342</f>
        <v>18366666.666666668</v>
      </c>
    </row>
    <row r="336" spans="1:21" x14ac:dyDescent="0.25">
      <c r="A336" s="143"/>
      <c r="B336" s="140"/>
      <c r="C336" s="131"/>
      <c r="D336" s="131"/>
      <c r="E336" s="51">
        <v>145</v>
      </c>
      <c r="F336" s="5" t="s">
        <v>121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64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75">
        <f t="shared" si="15"/>
        <v>0</v>
      </c>
      <c r="T336" s="100">
        <f t="shared" si="16"/>
        <v>0</v>
      </c>
      <c r="U336" s="101">
        <f t="shared" si="17"/>
        <v>0</v>
      </c>
    </row>
    <row r="337" spans="1:21" x14ac:dyDescent="0.25">
      <c r="A337" s="143"/>
      <c r="B337" s="140"/>
      <c r="C337" s="131"/>
      <c r="D337" s="131"/>
      <c r="E337" s="51">
        <v>114</v>
      </c>
      <c r="F337" s="6" t="s">
        <v>53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64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75">
        <f t="shared" ref="S337:S398" si="18">G337+H337+H337+I337+J337+K337+L337+M337+N337+O337+P337+Q337</f>
        <v>0</v>
      </c>
      <c r="T337" s="100">
        <f t="shared" si="16"/>
        <v>0</v>
      </c>
      <c r="U337" s="101">
        <f t="shared" si="17"/>
        <v>0</v>
      </c>
    </row>
    <row r="338" spans="1:21" x14ac:dyDescent="0.25">
      <c r="A338" s="143"/>
      <c r="B338" s="140"/>
      <c r="C338" s="131"/>
      <c r="D338" s="131"/>
      <c r="E338" s="52">
        <v>230</v>
      </c>
      <c r="F338" s="6" t="s">
        <v>54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64">
        <v>1300000</v>
      </c>
      <c r="M338" s="64">
        <v>0</v>
      </c>
      <c r="N338" s="33">
        <v>1000000</v>
      </c>
      <c r="O338" s="64">
        <v>900000</v>
      </c>
      <c r="P338" s="33">
        <v>0</v>
      </c>
      <c r="Q338" s="33">
        <v>0</v>
      </c>
      <c r="R338" s="33">
        <v>0</v>
      </c>
      <c r="S338" s="75">
        <f t="shared" si="18"/>
        <v>3200000</v>
      </c>
      <c r="T338" s="100">
        <v>0</v>
      </c>
      <c r="U338" s="101">
        <v>0</v>
      </c>
    </row>
    <row r="339" spans="1:21" x14ac:dyDescent="0.25">
      <c r="A339" s="143"/>
      <c r="B339" s="140"/>
      <c r="C339" s="131"/>
      <c r="D339" s="131"/>
      <c r="E339" s="52">
        <v>123</v>
      </c>
      <c r="F339" s="6" t="s">
        <v>49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75">
        <f t="shared" si="18"/>
        <v>0</v>
      </c>
      <c r="T339" s="100">
        <f t="shared" si="16"/>
        <v>0</v>
      </c>
      <c r="U339" s="101">
        <f t="shared" si="17"/>
        <v>0</v>
      </c>
    </row>
    <row r="340" spans="1:21" x14ac:dyDescent="0.25">
      <c r="A340" s="143"/>
      <c r="B340" s="140"/>
      <c r="C340" s="131"/>
      <c r="D340" s="131"/>
      <c r="E340" s="52">
        <v>133</v>
      </c>
      <c r="F340" s="6" t="s">
        <v>55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75">
        <f t="shared" si="18"/>
        <v>0</v>
      </c>
      <c r="T340" s="100">
        <f t="shared" si="16"/>
        <v>0</v>
      </c>
      <c r="U340" s="101">
        <f t="shared" si="17"/>
        <v>0</v>
      </c>
    </row>
    <row r="341" spans="1:21" x14ac:dyDescent="0.25">
      <c r="A341" s="143"/>
      <c r="B341" s="140"/>
      <c r="C341" s="131"/>
      <c r="D341" s="131"/>
      <c r="E341" s="52">
        <v>191</v>
      </c>
      <c r="F341" s="6" t="s">
        <v>43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75">
        <f t="shared" si="18"/>
        <v>0</v>
      </c>
      <c r="T341" s="100">
        <f t="shared" si="16"/>
        <v>0</v>
      </c>
      <c r="U341" s="101">
        <f t="shared" si="17"/>
        <v>0</v>
      </c>
    </row>
    <row r="342" spans="1:21" ht="15.75" thickBot="1" x14ac:dyDescent="0.3">
      <c r="A342" s="144"/>
      <c r="B342" s="141"/>
      <c r="C342" s="132"/>
      <c r="D342" s="132"/>
      <c r="E342" s="53">
        <v>199</v>
      </c>
      <c r="F342" s="9" t="s">
        <v>56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105">
        <f t="shared" si="18"/>
        <v>0</v>
      </c>
      <c r="T342" s="102">
        <f t="shared" si="16"/>
        <v>0</v>
      </c>
      <c r="U342" s="103">
        <f t="shared" si="17"/>
        <v>0</v>
      </c>
    </row>
    <row r="343" spans="1:21" x14ac:dyDescent="0.25">
      <c r="A343" s="142">
        <v>2015</v>
      </c>
      <c r="B343" s="139">
        <v>2934151</v>
      </c>
      <c r="C343" s="130" t="s">
        <v>200</v>
      </c>
      <c r="D343" s="130" t="s">
        <v>201</v>
      </c>
      <c r="E343" s="49">
        <v>144</v>
      </c>
      <c r="F343" s="8" t="s">
        <v>51</v>
      </c>
      <c r="G343" s="32">
        <v>0</v>
      </c>
      <c r="H343" s="32">
        <v>0</v>
      </c>
      <c r="I343" s="32">
        <v>0</v>
      </c>
      <c r="J343" s="32">
        <v>0</v>
      </c>
      <c r="K343" s="32">
        <v>0</v>
      </c>
      <c r="L343" s="77">
        <v>2000000</v>
      </c>
      <c r="M343" s="77">
        <v>2000000</v>
      </c>
      <c r="N343" s="77">
        <v>2000000</v>
      </c>
      <c r="O343" s="77">
        <v>2000000</v>
      </c>
      <c r="P343" s="77">
        <v>2000000</v>
      </c>
      <c r="Q343" s="77">
        <v>2000000</v>
      </c>
      <c r="R343" s="77">
        <v>2000000</v>
      </c>
      <c r="S343" s="75">
        <f>G343+H343+I343+J343+K343+L343+M343+N343+O343+P343+Q343+R343</f>
        <v>14000000</v>
      </c>
      <c r="T343" s="100">
        <f t="shared" si="16"/>
        <v>1166666.6666666667</v>
      </c>
      <c r="U343" s="101">
        <f>+S343+S344+S345+S346+S347+S348+S349+S350+T343+T344+T345+T346+T347+T348+T349+T350</f>
        <v>16166666.666666666</v>
      </c>
    </row>
    <row r="344" spans="1:21" x14ac:dyDescent="0.25">
      <c r="A344" s="143"/>
      <c r="B344" s="140"/>
      <c r="C344" s="131"/>
      <c r="D344" s="131"/>
      <c r="E344" s="51">
        <v>145</v>
      </c>
      <c r="F344" s="5" t="s">
        <v>121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75">
        <f t="shared" si="18"/>
        <v>0</v>
      </c>
      <c r="T344" s="100">
        <f t="shared" si="16"/>
        <v>0</v>
      </c>
      <c r="U344" s="101">
        <f t="shared" si="17"/>
        <v>0</v>
      </c>
    </row>
    <row r="345" spans="1:21" x14ac:dyDescent="0.25">
      <c r="A345" s="143"/>
      <c r="B345" s="140"/>
      <c r="C345" s="131"/>
      <c r="D345" s="131"/>
      <c r="E345" s="51">
        <v>114</v>
      </c>
      <c r="F345" s="6" t="s">
        <v>53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75">
        <f t="shared" si="18"/>
        <v>0</v>
      </c>
      <c r="T345" s="100">
        <f t="shared" si="16"/>
        <v>0</v>
      </c>
      <c r="U345" s="101">
        <f t="shared" si="17"/>
        <v>0</v>
      </c>
    </row>
    <row r="346" spans="1:21" x14ac:dyDescent="0.25">
      <c r="A346" s="143"/>
      <c r="B346" s="140"/>
      <c r="C346" s="131"/>
      <c r="D346" s="131"/>
      <c r="E346" s="52">
        <v>230</v>
      </c>
      <c r="F346" s="6" t="s">
        <v>54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64">
        <v>500000</v>
      </c>
      <c r="O346" s="64">
        <v>500000</v>
      </c>
      <c r="P346" s="33">
        <v>0</v>
      </c>
      <c r="Q346" s="33">
        <v>0</v>
      </c>
      <c r="R346" s="33">
        <v>0</v>
      </c>
      <c r="S346" s="75">
        <f t="shared" si="18"/>
        <v>1000000</v>
      </c>
      <c r="T346" s="100">
        <v>0</v>
      </c>
      <c r="U346" s="101">
        <v>0</v>
      </c>
    </row>
    <row r="347" spans="1:21" x14ac:dyDescent="0.25">
      <c r="A347" s="143"/>
      <c r="B347" s="140"/>
      <c r="C347" s="131"/>
      <c r="D347" s="131"/>
      <c r="E347" s="52">
        <v>123</v>
      </c>
      <c r="F347" s="6" t="s">
        <v>49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75">
        <f t="shared" si="18"/>
        <v>0</v>
      </c>
      <c r="T347" s="100">
        <f t="shared" si="16"/>
        <v>0</v>
      </c>
      <c r="U347" s="101">
        <f t="shared" si="17"/>
        <v>0</v>
      </c>
    </row>
    <row r="348" spans="1:21" x14ac:dyDescent="0.25">
      <c r="A348" s="143"/>
      <c r="B348" s="140"/>
      <c r="C348" s="131"/>
      <c r="D348" s="131"/>
      <c r="E348" s="52">
        <v>133</v>
      </c>
      <c r="F348" s="6" t="s">
        <v>55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75">
        <f t="shared" si="18"/>
        <v>0</v>
      </c>
      <c r="T348" s="100">
        <f t="shared" si="16"/>
        <v>0</v>
      </c>
      <c r="U348" s="101">
        <f t="shared" si="17"/>
        <v>0</v>
      </c>
    </row>
    <row r="349" spans="1:21" x14ac:dyDescent="0.25">
      <c r="A349" s="143"/>
      <c r="B349" s="140"/>
      <c r="C349" s="131"/>
      <c r="D349" s="131"/>
      <c r="E349" s="52">
        <v>191</v>
      </c>
      <c r="F349" s="6" t="s">
        <v>43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75">
        <f t="shared" si="18"/>
        <v>0</v>
      </c>
      <c r="T349" s="100">
        <f t="shared" si="16"/>
        <v>0</v>
      </c>
      <c r="U349" s="101">
        <f t="shared" si="17"/>
        <v>0</v>
      </c>
    </row>
    <row r="350" spans="1:21" ht="15.75" thickBot="1" x14ac:dyDescent="0.3">
      <c r="A350" s="144"/>
      <c r="B350" s="141"/>
      <c r="C350" s="132"/>
      <c r="D350" s="132"/>
      <c r="E350" s="53">
        <v>199</v>
      </c>
      <c r="F350" s="9" t="s">
        <v>56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105">
        <f t="shared" si="18"/>
        <v>0</v>
      </c>
      <c r="T350" s="102">
        <f t="shared" si="16"/>
        <v>0</v>
      </c>
      <c r="U350" s="103">
        <f t="shared" si="17"/>
        <v>0</v>
      </c>
    </row>
    <row r="351" spans="1:21" x14ac:dyDescent="0.25">
      <c r="A351" s="142">
        <v>2015</v>
      </c>
      <c r="B351" s="139">
        <v>1779815</v>
      </c>
      <c r="C351" s="130" t="s">
        <v>202</v>
      </c>
      <c r="D351" s="130" t="s">
        <v>203</v>
      </c>
      <c r="E351" s="49">
        <v>144</v>
      </c>
      <c r="F351" s="8" t="s">
        <v>51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77">
        <v>2000000</v>
      </c>
      <c r="M351" s="77">
        <v>2000000</v>
      </c>
      <c r="N351" s="77">
        <v>2000000</v>
      </c>
      <c r="O351" s="77">
        <v>2000000</v>
      </c>
      <c r="P351" s="77">
        <v>2000000</v>
      </c>
      <c r="Q351" s="77">
        <v>2000000</v>
      </c>
      <c r="R351" s="77">
        <v>2000000</v>
      </c>
      <c r="S351" s="75">
        <f>G351+H351+I351+J351+K351+L351+M351+N351+O351+P351+Q351+R351</f>
        <v>14000000</v>
      </c>
      <c r="T351" s="100">
        <f t="shared" si="16"/>
        <v>1166666.6666666667</v>
      </c>
      <c r="U351" s="101">
        <f>+S351+S352+S353+S354+S355+S356+S357+S358+T351+T352+T353+T354+T355+T356+T357+T358</f>
        <v>22816666.666666668</v>
      </c>
    </row>
    <row r="352" spans="1:21" x14ac:dyDescent="0.25">
      <c r="A352" s="143"/>
      <c r="B352" s="140"/>
      <c r="C352" s="131"/>
      <c r="D352" s="131"/>
      <c r="E352" s="51">
        <v>145</v>
      </c>
      <c r="F352" s="5" t="s">
        <v>121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64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75">
        <f t="shared" si="18"/>
        <v>0</v>
      </c>
      <c r="T352" s="100">
        <f t="shared" si="16"/>
        <v>0</v>
      </c>
      <c r="U352" s="101">
        <f t="shared" si="17"/>
        <v>0</v>
      </c>
    </row>
    <row r="353" spans="1:21" x14ac:dyDescent="0.25">
      <c r="A353" s="143"/>
      <c r="B353" s="140"/>
      <c r="C353" s="131"/>
      <c r="D353" s="131"/>
      <c r="E353" s="51">
        <v>114</v>
      </c>
      <c r="F353" s="6" t="s">
        <v>53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64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75">
        <f t="shared" si="18"/>
        <v>0</v>
      </c>
      <c r="T353" s="100">
        <f t="shared" si="16"/>
        <v>0</v>
      </c>
      <c r="U353" s="101">
        <f t="shared" si="17"/>
        <v>0</v>
      </c>
    </row>
    <row r="354" spans="1:21" x14ac:dyDescent="0.25">
      <c r="A354" s="143"/>
      <c r="B354" s="140"/>
      <c r="C354" s="131"/>
      <c r="D354" s="131"/>
      <c r="E354" s="52">
        <v>230</v>
      </c>
      <c r="F354" s="6" t="s">
        <v>54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64">
        <v>1800000</v>
      </c>
      <c r="M354" s="64">
        <v>1450000</v>
      </c>
      <c r="N354" s="64">
        <v>3400000</v>
      </c>
      <c r="O354" s="64">
        <v>1000000</v>
      </c>
      <c r="P354" s="33">
        <v>0</v>
      </c>
      <c r="Q354" s="33">
        <v>0</v>
      </c>
      <c r="R354" s="33">
        <v>0</v>
      </c>
      <c r="S354" s="75">
        <f t="shared" si="18"/>
        <v>7650000</v>
      </c>
      <c r="T354" s="100">
        <v>0</v>
      </c>
      <c r="U354" s="101">
        <v>0</v>
      </c>
    </row>
    <row r="355" spans="1:21" x14ac:dyDescent="0.25">
      <c r="A355" s="143"/>
      <c r="B355" s="140"/>
      <c r="C355" s="131"/>
      <c r="D355" s="131"/>
      <c r="E355" s="52">
        <v>123</v>
      </c>
      <c r="F355" s="6" t="s">
        <v>49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75">
        <f t="shared" si="18"/>
        <v>0</v>
      </c>
      <c r="T355" s="100">
        <f t="shared" si="16"/>
        <v>0</v>
      </c>
      <c r="U355" s="101">
        <f t="shared" si="17"/>
        <v>0</v>
      </c>
    </row>
    <row r="356" spans="1:21" x14ac:dyDescent="0.25">
      <c r="A356" s="143"/>
      <c r="B356" s="140"/>
      <c r="C356" s="131"/>
      <c r="D356" s="131"/>
      <c r="E356" s="52">
        <v>133</v>
      </c>
      <c r="F356" s="6" t="s">
        <v>55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75">
        <f t="shared" si="18"/>
        <v>0</v>
      </c>
      <c r="T356" s="100">
        <f t="shared" si="16"/>
        <v>0</v>
      </c>
      <c r="U356" s="101">
        <f t="shared" si="17"/>
        <v>0</v>
      </c>
    </row>
    <row r="357" spans="1:21" x14ac:dyDescent="0.25">
      <c r="A357" s="143"/>
      <c r="B357" s="140"/>
      <c r="C357" s="131"/>
      <c r="D357" s="131"/>
      <c r="E357" s="52">
        <v>191</v>
      </c>
      <c r="F357" s="6" t="s">
        <v>43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75">
        <f t="shared" si="18"/>
        <v>0</v>
      </c>
      <c r="T357" s="100">
        <f t="shared" si="16"/>
        <v>0</v>
      </c>
      <c r="U357" s="101">
        <f t="shared" si="17"/>
        <v>0</v>
      </c>
    </row>
    <row r="358" spans="1:21" ht="15.75" thickBot="1" x14ac:dyDescent="0.3">
      <c r="A358" s="144"/>
      <c r="B358" s="141"/>
      <c r="C358" s="132"/>
      <c r="D358" s="132"/>
      <c r="E358" s="53">
        <v>199</v>
      </c>
      <c r="F358" s="9" t="s">
        <v>56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105">
        <f t="shared" si="18"/>
        <v>0</v>
      </c>
      <c r="T358" s="102">
        <f t="shared" si="16"/>
        <v>0</v>
      </c>
      <c r="U358" s="103">
        <f t="shared" si="17"/>
        <v>0</v>
      </c>
    </row>
    <row r="359" spans="1:21" x14ac:dyDescent="0.25">
      <c r="A359" s="142">
        <v>2015</v>
      </c>
      <c r="B359" s="139">
        <v>744562</v>
      </c>
      <c r="C359" s="130" t="s">
        <v>204</v>
      </c>
      <c r="D359" s="130" t="s">
        <v>205</v>
      </c>
      <c r="E359" s="49">
        <v>144</v>
      </c>
      <c r="F359" s="8" t="s">
        <v>51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77">
        <v>2000000</v>
      </c>
      <c r="M359" s="77">
        <v>2000000</v>
      </c>
      <c r="N359" s="77">
        <v>2000000</v>
      </c>
      <c r="O359" s="77">
        <v>2000000</v>
      </c>
      <c r="P359" s="77">
        <v>2000000</v>
      </c>
      <c r="Q359" s="77">
        <v>2000000</v>
      </c>
      <c r="R359" s="77">
        <v>2000000</v>
      </c>
      <c r="S359" s="75">
        <f>G359+H359+I359+J359+K359+L359+M359+N359+O359+P359+Q359+R359</f>
        <v>14000000</v>
      </c>
      <c r="T359" s="100">
        <f t="shared" si="16"/>
        <v>1166666.6666666667</v>
      </c>
      <c r="U359" s="101">
        <f>+S359+S360+S361+S362+S363+S364+S365+S366+T359+T360+T361+T362+T363+T364+T365+T366</f>
        <v>17366666.666666668</v>
      </c>
    </row>
    <row r="360" spans="1:21" x14ac:dyDescent="0.25">
      <c r="A360" s="143"/>
      <c r="B360" s="140"/>
      <c r="C360" s="131"/>
      <c r="D360" s="131"/>
      <c r="E360" s="51">
        <v>145</v>
      </c>
      <c r="F360" s="5" t="s">
        <v>121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64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75">
        <f t="shared" si="18"/>
        <v>0</v>
      </c>
      <c r="T360" s="100">
        <f t="shared" si="16"/>
        <v>0</v>
      </c>
      <c r="U360" s="101">
        <f t="shared" si="17"/>
        <v>0</v>
      </c>
    </row>
    <row r="361" spans="1:21" x14ac:dyDescent="0.25">
      <c r="A361" s="143"/>
      <c r="B361" s="140"/>
      <c r="C361" s="131"/>
      <c r="D361" s="131"/>
      <c r="E361" s="51">
        <v>114</v>
      </c>
      <c r="F361" s="6" t="s">
        <v>53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64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75">
        <f t="shared" si="18"/>
        <v>0</v>
      </c>
      <c r="T361" s="100">
        <f t="shared" si="16"/>
        <v>0</v>
      </c>
      <c r="U361" s="101">
        <f t="shared" si="17"/>
        <v>0</v>
      </c>
    </row>
    <row r="362" spans="1:21" x14ac:dyDescent="0.25">
      <c r="A362" s="143"/>
      <c r="B362" s="140"/>
      <c r="C362" s="131"/>
      <c r="D362" s="131"/>
      <c r="E362" s="52">
        <v>230</v>
      </c>
      <c r="F362" s="6" t="s">
        <v>54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64">
        <v>1200000</v>
      </c>
      <c r="M362" s="33">
        <v>0</v>
      </c>
      <c r="N362" s="64">
        <v>1000000</v>
      </c>
      <c r="O362" s="33">
        <v>0</v>
      </c>
      <c r="P362" s="33">
        <v>0</v>
      </c>
      <c r="Q362" s="33">
        <v>0</v>
      </c>
      <c r="R362" s="33">
        <v>0</v>
      </c>
      <c r="S362" s="75">
        <f t="shared" si="18"/>
        <v>2200000</v>
      </c>
      <c r="T362" s="100">
        <v>0</v>
      </c>
      <c r="U362" s="101">
        <v>0</v>
      </c>
    </row>
    <row r="363" spans="1:21" x14ac:dyDescent="0.25">
      <c r="A363" s="143"/>
      <c r="B363" s="140"/>
      <c r="C363" s="131"/>
      <c r="D363" s="131"/>
      <c r="E363" s="52">
        <v>123</v>
      </c>
      <c r="F363" s="6" t="s">
        <v>49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75">
        <f t="shared" si="18"/>
        <v>0</v>
      </c>
      <c r="T363" s="100">
        <f t="shared" si="16"/>
        <v>0</v>
      </c>
      <c r="U363" s="101">
        <f t="shared" si="17"/>
        <v>0</v>
      </c>
    </row>
    <row r="364" spans="1:21" x14ac:dyDescent="0.25">
      <c r="A364" s="143"/>
      <c r="B364" s="140"/>
      <c r="C364" s="131"/>
      <c r="D364" s="131"/>
      <c r="E364" s="52">
        <v>133</v>
      </c>
      <c r="F364" s="6" t="s">
        <v>55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75">
        <f t="shared" si="18"/>
        <v>0</v>
      </c>
      <c r="T364" s="100">
        <f t="shared" si="16"/>
        <v>0</v>
      </c>
      <c r="U364" s="101">
        <f t="shared" si="17"/>
        <v>0</v>
      </c>
    </row>
    <row r="365" spans="1:21" x14ac:dyDescent="0.25">
      <c r="A365" s="143"/>
      <c r="B365" s="140"/>
      <c r="C365" s="131"/>
      <c r="D365" s="131"/>
      <c r="E365" s="52">
        <v>191</v>
      </c>
      <c r="F365" s="6" t="s">
        <v>43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75">
        <f t="shared" si="18"/>
        <v>0</v>
      </c>
      <c r="T365" s="100">
        <f t="shared" si="16"/>
        <v>0</v>
      </c>
      <c r="U365" s="101">
        <f t="shared" si="17"/>
        <v>0</v>
      </c>
    </row>
    <row r="366" spans="1:21" ht="15.75" thickBot="1" x14ac:dyDescent="0.3">
      <c r="A366" s="144"/>
      <c r="B366" s="141"/>
      <c r="C366" s="132"/>
      <c r="D366" s="132"/>
      <c r="E366" s="53">
        <v>199</v>
      </c>
      <c r="F366" s="9" t="s">
        <v>56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105">
        <f t="shared" si="18"/>
        <v>0</v>
      </c>
      <c r="T366" s="102">
        <f t="shared" si="16"/>
        <v>0</v>
      </c>
      <c r="U366" s="103">
        <f t="shared" si="17"/>
        <v>0</v>
      </c>
    </row>
    <row r="367" spans="1:21" x14ac:dyDescent="0.25">
      <c r="A367" s="142">
        <v>2015</v>
      </c>
      <c r="B367" s="139">
        <v>3424714</v>
      </c>
      <c r="C367" s="130" t="s">
        <v>206</v>
      </c>
      <c r="D367" s="130" t="s">
        <v>207</v>
      </c>
      <c r="E367" s="49">
        <v>144</v>
      </c>
      <c r="F367" s="8" t="s">
        <v>51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77">
        <v>2000000</v>
      </c>
      <c r="M367" s="77">
        <v>2000000</v>
      </c>
      <c r="N367" s="77">
        <v>2000000</v>
      </c>
      <c r="O367" s="77">
        <v>2000000</v>
      </c>
      <c r="P367" s="77">
        <v>2000000</v>
      </c>
      <c r="Q367" s="77">
        <v>2000000</v>
      </c>
      <c r="R367" s="77">
        <v>2000000</v>
      </c>
      <c r="S367" s="75">
        <f>G367+H367+I367+J367+K367+L367+M367+N367+O367+P367+Q367+R367</f>
        <v>14000000</v>
      </c>
      <c r="T367" s="100">
        <f t="shared" si="16"/>
        <v>1166666.6666666667</v>
      </c>
      <c r="U367" s="101">
        <f>+S367+S368+S369+S370+S371+S372+S373+S374+T367+T368+T369+T370+T371+T372+T373+T374</f>
        <v>15166666.666666666</v>
      </c>
    </row>
    <row r="368" spans="1:21" x14ac:dyDescent="0.25">
      <c r="A368" s="143"/>
      <c r="B368" s="140"/>
      <c r="C368" s="131"/>
      <c r="D368" s="131"/>
      <c r="E368" s="51">
        <v>145</v>
      </c>
      <c r="F368" s="5" t="s">
        <v>121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75">
        <f t="shared" si="18"/>
        <v>0</v>
      </c>
      <c r="T368" s="100">
        <f t="shared" si="16"/>
        <v>0</v>
      </c>
      <c r="U368" s="101">
        <f t="shared" si="17"/>
        <v>0</v>
      </c>
    </row>
    <row r="369" spans="1:21" x14ac:dyDescent="0.25">
      <c r="A369" s="143"/>
      <c r="B369" s="140"/>
      <c r="C369" s="131"/>
      <c r="D369" s="131"/>
      <c r="E369" s="51">
        <v>114</v>
      </c>
      <c r="F369" s="6" t="s">
        <v>53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75">
        <f t="shared" si="18"/>
        <v>0</v>
      </c>
      <c r="T369" s="100">
        <f t="shared" si="16"/>
        <v>0</v>
      </c>
      <c r="U369" s="101">
        <f t="shared" si="17"/>
        <v>0</v>
      </c>
    </row>
    <row r="370" spans="1:21" x14ac:dyDescent="0.25">
      <c r="A370" s="143"/>
      <c r="B370" s="140"/>
      <c r="C370" s="131"/>
      <c r="D370" s="131"/>
      <c r="E370" s="52">
        <v>230</v>
      </c>
      <c r="F370" s="6" t="s">
        <v>54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75">
        <f t="shared" si="18"/>
        <v>0</v>
      </c>
      <c r="T370" s="100">
        <f t="shared" si="16"/>
        <v>0</v>
      </c>
      <c r="U370" s="101">
        <f t="shared" si="17"/>
        <v>0</v>
      </c>
    </row>
    <row r="371" spans="1:21" x14ac:dyDescent="0.25">
      <c r="A371" s="143"/>
      <c r="B371" s="140"/>
      <c r="C371" s="131"/>
      <c r="D371" s="131"/>
      <c r="E371" s="52">
        <v>123</v>
      </c>
      <c r="F371" s="6" t="s">
        <v>49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75">
        <f t="shared" si="18"/>
        <v>0</v>
      </c>
      <c r="T371" s="100">
        <f t="shared" si="16"/>
        <v>0</v>
      </c>
      <c r="U371" s="101">
        <f t="shared" si="17"/>
        <v>0</v>
      </c>
    </row>
    <row r="372" spans="1:21" x14ac:dyDescent="0.25">
      <c r="A372" s="143"/>
      <c r="B372" s="140"/>
      <c r="C372" s="131"/>
      <c r="D372" s="131"/>
      <c r="E372" s="52">
        <v>133</v>
      </c>
      <c r="F372" s="6" t="s">
        <v>55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75">
        <f t="shared" si="18"/>
        <v>0</v>
      </c>
      <c r="T372" s="100">
        <f t="shared" si="16"/>
        <v>0</v>
      </c>
      <c r="U372" s="101">
        <f t="shared" si="17"/>
        <v>0</v>
      </c>
    </row>
    <row r="373" spans="1:21" x14ac:dyDescent="0.25">
      <c r="A373" s="143"/>
      <c r="B373" s="140"/>
      <c r="C373" s="131"/>
      <c r="D373" s="131"/>
      <c r="E373" s="52">
        <v>191</v>
      </c>
      <c r="F373" s="6" t="s">
        <v>43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75">
        <f t="shared" si="18"/>
        <v>0</v>
      </c>
      <c r="T373" s="100">
        <f t="shared" si="16"/>
        <v>0</v>
      </c>
      <c r="U373" s="101">
        <f t="shared" si="17"/>
        <v>0</v>
      </c>
    </row>
    <row r="374" spans="1:21" ht="15.75" thickBot="1" x14ac:dyDescent="0.3">
      <c r="A374" s="144"/>
      <c r="B374" s="141"/>
      <c r="C374" s="132"/>
      <c r="D374" s="132"/>
      <c r="E374" s="53">
        <v>199</v>
      </c>
      <c r="F374" s="9" t="s">
        <v>56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105">
        <f t="shared" si="18"/>
        <v>0</v>
      </c>
      <c r="T374" s="102">
        <f t="shared" si="16"/>
        <v>0</v>
      </c>
      <c r="U374" s="103">
        <f t="shared" si="17"/>
        <v>0</v>
      </c>
    </row>
    <row r="375" spans="1:21" x14ac:dyDescent="0.25">
      <c r="A375" s="142">
        <v>2015</v>
      </c>
      <c r="B375" s="139">
        <v>5909468</v>
      </c>
      <c r="C375" s="130" t="s">
        <v>208</v>
      </c>
      <c r="D375" s="130" t="s">
        <v>209</v>
      </c>
      <c r="E375" s="49">
        <v>144</v>
      </c>
      <c r="F375" s="8" t="s">
        <v>51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77">
        <v>2000000</v>
      </c>
      <c r="M375" s="77">
        <v>2000000</v>
      </c>
      <c r="N375" s="77">
        <v>2000000</v>
      </c>
      <c r="O375" s="77">
        <v>2000000</v>
      </c>
      <c r="P375" s="77">
        <v>2000000</v>
      </c>
      <c r="Q375" s="77">
        <v>2000000</v>
      </c>
      <c r="R375" s="77">
        <v>2000000</v>
      </c>
      <c r="S375" s="75">
        <f>G375+H375+I375+J375+K375+L375+M375+N375+O375+P375+Q375+R375</f>
        <v>14000000</v>
      </c>
      <c r="T375" s="100">
        <f t="shared" si="16"/>
        <v>1166666.6666666667</v>
      </c>
      <c r="U375" s="101">
        <f>+S375+S376+S377+S378+S379+S380+S381+S382+T375+T376+T377+T378+T379+T380+T381+T382</f>
        <v>17566666.666666668</v>
      </c>
    </row>
    <row r="376" spans="1:21" x14ac:dyDescent="0.25">
      <c r="A376" s="143"/>
      <c r="B376" s="140"/>
      <c r="C376" s="131"/>
      <c r="D376" s="131"/>
      <c r="E376" s="51">
        <v>145</v>
      </c>
      <c r="F376" s="5" t="s">
        <v>121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64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75">
        <f t="shared" si="18"/>
        <v>0</v>
      </c>
      <c r="T376" s="100">
        <f t="shared" si="16"/>
        <v>0</v>
      </c>
      <c r="U376" s="101">
        <f t="shared" si="17"/>
        <v>0</v>
      </c>
    </row>
    <row r="377" spans="1:21" x14ac:dyDescent="0.25">
      <c r="A377" s="143"/>
      <c r="B377" s="140"/>
      <c r="C377" s="131"/>
      <c r="D377" s="131"/>
      <c r="E377" s="51">
        <v>114</v>
      </c>
      <c r="F377" s="6" t="s">
        <v>53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64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75">
        <f t="shared" si="18"/>
        <v>0</v>
      </c>
      <c r="T377" s="100">
        <f t="shared" si="16"/>
        <v>0</v>
      </c>
      <c r="U377" s="101">
        <f t="shared" si="17"/>
        <v>0</v>
      </c>
    </row>
    <row r="378" spans="1:21" x14ac:dyDescent="0.25">
      <c r="A378" s="143"/>
      <c r="B378" s="140"/>
      <c r="C378" s="131"/>
      <c r="D378" s="131"/>
      <c r="E378" s="52">
        <v>230</v>
      </c>
      <c r="F378" s="6" t="s">
        <v>54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64">
        <v>1000000</v>
      </c>
      <c r="M378" s="64">
        <v>400000</v>
      </c>
      <c r="N378" s="33">
        <v>0</v>
      </c>
      <c r="O378" s="64">
        <v>1000000</v>
      </c>
      <c r="P378" s="33">
        <v>0</v>
      </c>
      <c r="Q378" s="33">
        <v>0</v>
      </c>
      <c r="R378" s="33">
        <v>0</v>
      </c>
      <c r="S378" s="75">
        <f t="shared" si="18"/>
        <v>2400000</v>
      </c>
      <c r="T378" s="100">
        <v>0</v>
      </c>
      <c r="U378" s="101">
        <v>0</v>
      </c>
    </row>
    <row r="379" spans="1:21" x14ac:dyDescent="0.25">
      <c r="A379" s="143"/>
      <c r="B379" s="140"/>
      <c r="C379" s="131"/>
      <c r="D379" s="131"/>
      <c r="E379" s="52">
        <v>123</v>
      </c>
      <c r="F379" s="6" t="s">
        <v>49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75">
        <f t="shared" si="18"/>
        <v>0</v>
      </c>
      <c r="T379" s="100">
        <f t="shared" si="16"/>
        <v>0</v>
      </c>
      <c r="U379" s="101">
        <f t="shared" si="17"/>
        <v>0</v>
      </c>
    </row>
    <row r="380" spans="1:21" x14ac:dyDescent="0.25">
      <c r="A380" s="143"/>
      <c r="B380" s="140"/>
      <c r="C380" s="131"/>
      <c r="D380" s="131"/>
      <c r="E380" s="52">
        <v>133</v>
      </c>
      <c r="F380" s="6" t="s">
        <v>55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75">
        <f t="shared" si="18"/>
        <v>0</v>
      </c>
      <c r="T380" s="100">
        <f t="shared" si="16"/>
        <v>0</v>
      </c>
      <c r="U380" s="101">
        <f t="shared" si="17"/>
        <v>0</v>
      </c>
    </row>
    <row r="381" spans="1:21" x14ac:dyDescent="0.25">
      <c r="A381" s="143"/>
      <c r="B381" s="140"/>
      <c r="C381" s="131"/>
      <c r="D381" s="131"/>
      <c r="E381" s="52">
        <v>191</v>
      </c>
      <c r="F381" s="6" t="s">
        <v>43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75">
        <f t="shared" si="18"/>
        <v>0</v>
      </c>
      <c r="T381" s="100">
        <f t="shared" si="16"/>
        <v>0</v>
      </c>
      <c r="U381" s="101">
        <f t="shared" si="17"/>
        <v>0</v>
      </c>
    </row>
    <row r="382" spans="1:21" ht="15.75" thickBot="1" x14ac:dyDescent="0.3">
      <c r="A382" s="144"/>
      <c r="B382" s="141"/>
      <c r="C382" s="132"/>
      <c r="D382" s="132"/>
      <c r="E382" s="53">
        <v>199</v>
      </c>
      <c r="F382" s="9" t="s">
        <v>56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105">
        <f t="shared" si="18"/>
        <v>0</v>
      </c>
      <c r="T382" s="102">
        <f t="shared" si="16"/>
        <v>0</v>
      </c>
      <c r="U382" s="103">
        <f t="shared" si="17"/>
        <v>0</v>
      </c>
    </row>
    <row r="383" spans="1:21" x14ac:dyDescent="0.25">
      <c r="A383" s="142">
        <v>2015</v>
      </c>
      <c r="B383" s="139">
        <v>746650</v>
      </c>
      <c r="C383" s="130" t="s">
        <v>210</v>
      </c>
      <c r="D383" s="130" t="s">
        <v>211</v>
      </c>
      <c r="E383" s="49">
        <v>144</v>
      </c>
      <c r="F383" s="8" t="s">
        <v>51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77">
        <v>2000000</v>
      </c>
      <c r="M383" s="77">
        <v>2000000</v>
      </c>
      <c r="N383" s="77">
        <v>2000000</v>
      </c>
      <c r="O383" s="77">
        <v>2000000</v>
      </c>
      <c r="P383" s="77">
        <v>2000000</v>
      </c>
      <c r="Q383" s="77">
        <v>2000000</v>
      </c>
      <c r="R383" s="77">
        <v>2000000</v>
      </c>
      <c r="S383" s="75">
        <f>G383+H383+I383+J383+K383+L383+M383+N383+O383+P383+Q383+R383</f>
        <v>14000000</v>
      </c>
      <c r="T383" s="100">
        <f t="shared" si="16"/>
        <v>1166666.6666666667</v>
      </c>
      <c r="U383" s="101">
        <f>+S383+S384+S385+S386+S387+S388+S389+S390+T383+T384+T385+T386+T387+T388+T389+T390</f>
        <v>16166666.666666666</v>
      </c>
    </row>
    <row r="384" spans="1:21" x14ac:dyDescent="0.25">
      <c r="A384" s="143"/>
      <c r="B384" s="140"/>
      <c r="C384" s="131"/>
      <c r="D384" s="131"/>
      <c r="E384" s="51">
        <v>145</v>
      </c>
      <c r="F384" s="5" t="s">
        <v>121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75">
        <f t="shared" si="18"/>
        <v>0</v>
      </c>
      <c r="T384" s="100">
        <f t="shared" si="16"/>
        <v>0</v>
      </c>
      <c r="U384" s="101">
        <f t="shared" si="17"/>
        <v>0</v>
      </c>
    </row>
    <row r="385" spans="1:21" x14ac:dyDescent="0.25">
      <c r="A385" s="143"/>
      <c r="B385" s="140"/>
      <c r="C385" s="131"/>
      <c r="D385" s="131"/>
      <c r="E385" s="51">
        <v>114</v>
      </c>
      <c r="F385" s="6" t="s">
        <v>53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75">
        <f t="shared" si="18"/>
        <v>0</v>
      </c>
      <c r="T385" s="100">
        <f t="shared" si="16"/>
        <v>0</v>
      </c>
      <c r="U385" s="101">
        <f t="shared" si="17"/>
        <v>0</v>
      </c>
    </row>
    <row r="386" spans="1:21" x14ac:dyDescent="0.25">
      <c r="A386" s="143"/>
      <c r="B386" s="140"/>
      <c r="C386" s="131"/>
      <c r="D386" s="131"/>
      <c r="E386" s="52">
        <v>230</v>
      </c>
      <c r="F386" s="6" t="s">
        <v>54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64">
        <v>1000000</v>
      </c>
      <c r="O386" s="33">
        <v>0</v>
      </c>
      <c r="P386" s="33">
        <v>0</v>
      </c>
      <c r="Q386" s="33">
        <v>0</v>
      </c>
      <c r="R386" s="33">
        <v>0</v>
      </c>
      <c r="S386" s="75">
        <f t="shared" si="18"/>
        <v>1000000</v>
      </c>
      <c r="T386" s="100">
        <v>0</v>
      </c>
      <c r="U386" s="101">
        <v>0</v>
      </c>
    </row>
    <row r="387" spans="1:21" x14ac:dyDescent="0.25">
      <c r="A387" s="143"/>
      <c r="B387" s="140"/>
      <c r="C387" s="131"/>
      <c r="D387" s="131"/>
      <c r="E387" s="52">
        <v>123</v>
      </c>
      <c r="F387" s="6" t="s">
        <v>49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75">
        <f t="shared" si="18"/>
        <v>0</v>
      </c>
      <c r="T387" s="100">
        <f t="shared" si="16"/>
        <v>0</v>
      </c>
      <c r="U387" s="101">
        <f t="shared" si="17"/>
        <v>0</v>
      </c>
    </row>
    <row r="388" spans="1:21" x14ac:dyDescent="0.25">
      <c r="A388" s="143"/>
      <c r="B388" s="140"/>
      <c r="C388" s="131"/>
      <c r="D388" s="131"/>
      <c r="E388" s="52">
        <v>133</v>
      </c>
      <c r="F388" s="6" t="s">
        <v>55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75">
        <f t="shared" si="18"/>
        <v>0</v>
      </c>
      <c r="T388" s="100">
        <f t="shared" si="16"/>
        <v>0</v>
      </c>
      <c r="U388" s="101">
        <f t="shared" si="17"/>
        <v>0</v>
      </c>
    </row>
    <row r="389" spans="1:21" x14ac:dyDescent="0.25">
      <c r="A389" s="143"/>
      <c r="B389" s="140"/>
      <c r="C389" s="131"/>
      <c r="D389" s="131"/>
      <c r="E389" s="52">
        <v>191</v>
      </c>
      <c r="F389" s="6" t="s">
        <v>43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75">
        <f t="shared" si="18"/>
        <v>0</v>
      </c>
      <c r="T389" s="100">
        <f t="shared" si="16"/>
        <v>0</v>
      </c>
      <c r="U389" s="101">
        <f t="shared" si="17"/>
        <v>0</v>
      </c>
    </row>
    <row r="390" spans="1:21" ht="15.75" thickBot="1" x14ac:dyDescent="0.3">
      <c r="A390" s="144"/>
      <c r="B390" s="141"/>
      <c r="C390" s="132"/>
      <c r="D390" s="132"/>
      <c r="E390" s="53">
        <v>199</v>
      </c>
      <c r="F390" s="9" t="s">
        <v>56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105">
        <f t="shared" si="18"/>
        <v>0</v>
      </c>
      <c r="T390" s="102">
        <f t="shared" si="16"/>
        <v>0</v>
      </c>
      <c r="U390" s="103">
        <f t="shared" si="17"/>
        <v>0</v>
      </c>
    </row>
    <row r="391" spans="1:21" x14ac:dyDescent="0.25">
      <c r="A391" s="142">
        <v>2015</v>
      </c>
      <c r="B391" s="139">
        <v>1480246</v>
      </c>
      <c r="C391" s="130" t="s">
        <v>212</v>
      </c>
      <c r="D391" s="130" t="s">
        <v>213</v>
      </c>
      <c r="E391" s="49">
        <v>144</v>
      </c>
      <c r="F391" s="8" t="s">
        <v>51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77">
        <v>2000000</v>
      </c>
      <c r="M391" s="32">
        <v>2000000</v>
      </c>
      <c r="N391" s="32">
        <v>2000000</v>
      </c>
      <c r="O391" s="32">
        <v>2000000</v>
      </c>
      <c r="P391" s="32">
        <v>2000000</v>
      </c>
      <c r="Q391" s="32">
        <v>2000000</v>
      </c>
      <c r="R391" s="32">
        <v>2000000</v>
      </c>
      <c r="S391" s="75">
        <f>G391+H391+I391+J391+K391+L391+M391+N391+O391+P391+Q391+R391</f>
        <v>14000000</v>
      </c>
      <c r="T391" s="100">
        <f t="shared" si="16"/>
        <v>1166666.6666666667</v>
      </c>
      <c r="U391" s="101">
        <f>+S391+S392+S393+S394+S395+S396+S397+S398+T391+T392+T393+T394+T395+T396+T397+T398</f>
        <v>23216666.666666668</v>
      </c>
    </row>
    <row r="392" spans="1:21" x14ac:dyDescent="0.25">
      <c r="A392" s="143"/>
      <c r="B392" s="140"/>
      <c r="C392" s="131"/>
      <c r="D392" s="131"/>
      <c r="E392" s="51">
        <v>145</v>
      </c>
      <c r="F392" s="5" t="s">
        <v>121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64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75">
        <f t="shared" si="18"/>
        <v>0</v>
      </c>
      <c r="T392" s="100">
        <f t="shared" ref="T392:T406" si="19">S392/12</f>
        <v>0</v>
      </c>
      <c r="U392" s="101">
        <f t="shared" ref="U392:U406" si="20">+S392+T392</f>
        <v>0</v>
      </c>
    </row>
    <row r="393" spans="1:21" x14ac:dyDescent="0.25">
      <c r="A393" s="143"/>
      <c r="B393" s="140"/>
      <c r="C393" s="131"/>
      <c r="D393" s="131"/>
      <c r="E393" s="51">
        <v>114</v>
      </c>
      <c r="F393" s="6" t="s">
        <v>53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64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75">
        <f t="shared" si="18"/>
        <v>0</v>
      </c>
      <c r="T393" s="100">
        <f t="shared" si="19"/>
        <v>0</v>
      </c>
      <c r="U393" s="101">
        <f t="shared" si="20"/>
        <v>0</v>
      </c>
    </row>
    <row r="394" spans="1:21" x14ac:dyDescent="0.25">
      <c r="A394" s="143"/>
      <c r="B394" s="140"/>
      <c r="C394" s="131"/>
      <c r="D394" s="131"/>
      <c r="E394" s="52">
        <v>230</v>
      </c>
      <c r="F394" s="6" t="s">
        <v>54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64">
        <v>1800000</v>
      </c>
      <c r="M394" s="64">
        <v>1450000</v>
      </c>
      <c r="N394" s="64">
        <v>3800000</v>
      </c>
      <c r="O394" s="64">
        <v>1000000</v>
      </c>
      <c r="P394" s="33">
        <v>0</v>
      </c>
      <c r="Q394" s="33">
        <v>0</v>
      </c>
      <c r="R394" s="33">
        <v>0</v>
      </c>
      <c r="S394" s="75">
        <f t="shared" si="18"/>
        <v>8050000</v>
      </c>
      <c r="T394" s="100">
        <v>0</v>
      </c>
      <c r="U394" s="101">
        <v>0</v>
      </c>
    </row>
    <row r="395" spans="1:21" x14ac:dyDescent="0.25">
      <c r="A395" s="143"/>
      <c r="B395" s="140"/>
      <c r="C395" s="131"/>
      <c r="D395" s="131"/>
      <c r="E395" s="52">
        <v>123</v>
      </c>
      <c r="F395" s="6" t="s">
        <v>49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75">
        <f t="shared" si="18"/>
        <v>0</v>
      </c>
      <c r="T395" s="100">
        <f t="shared" si="19"/>
        <v>0</v>
      </c>
      <c r="U395" s="101">
        <f t="shared" si="20"/>
        <v>0</v>
      </c>
    </row>
    <row r="396" spans="1:21" x14ac:dyDescent="0.25">
      <c r="A396" s="143"/>
      <c r="B396" s="140"/>
      <c r="C396" s="131"/>
      <c r="D396" s="131"/>
      <c r="E396" s="52">
        <v>133</v>
      </c>
      <c r="F396" s="6" t="s">
        <v>55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75">
        <f t="shared" si="18"/>
        <v>0</v>
      </c>
      <c r="T396" s="100">
        <f t="shared" si="19"/>
        <v>0</v>
      </c>
      <c r="U396" s="101">
        <f t="shared" si="20"/>
        <v>0</v>
      </c>
    </row>
    <row r="397" spans="1:21" x14ac:dyDescent="0.25">
      <c r="A397" s="143"/>
      <c r="B397" s="140"/>
      <c r="C397" s="131"/>
      <c r="D397" s="131"/>
      <c r="E397" s="52">
        <v>191</v>
      </c>
      <c r="F397" s="6" t="s">
        <v>43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75">
        <f t="shared" si="18"/>
        <v>0</v>
      </c>
      <c r="T397" s="100">
        <f t="shared" si="19"/>
        <v>0</v>
      </c>
      <c r="U397" s="101">
        <f t="shared" si="20"/>
        <v>0</v>
      </c>
    </row>
    <row r="398" spans="1:21" ht="15.75" thickBot="1" x14ac:dyDescent="0.3">
      <c r="A398" s="144"/>
      <c r="B398" s="141"/>
      <c r="C398" s="132"/>
      <c r="D398" s="132"/>
      <c r="E398" s="53">
        <v>199</v>
      </c>
      <c r="F398" s="9" t="s">
        <v>56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105">
        <f t="shared" si="18"/>
        <v>0</v>
      </c>
      <c r="T398" s="102">
        <f t="shared" si="19"/>
        <v>0</v>
      </c>
      <c r="U398" s="103">
        <f t="shared" si="20"/>
        <v>0</v>
      </c>
    </row>
    <row r="399" spans="1:21" x14ac:dyDescent="0.25">
      <c r="A399" s="142">
        <v>2015</v>
      </c>
      <c r="B399" s="139">
        <v>3383373</v>
      </c>
      <c r="C399" s="130" t="s">
        <v>241</v>
      </c>
      <c r="D399" s="130" t="s">
        <v>242</v>
      </c>
      <c r="E399" s="49">
        <v>144</v>
      </c>
      <c r="F399" s="8" t="s">
        <v>51</v>
      </c>
      <c r="G399" s="32">
        <v>2500000</v>
      </c>
      <c r="H399" s="32">
        <v>2500000</v>
      </c>
      <c r="I399" s="32">
        <v>2500000</v>
      </c>
      <c r="J399" s="32">
        <v>2500000</v>
      </c>
      <c r="K399" s="32"/>
      <c r="L399" s="32"/>
      <c r="M399" s="32"/>
      <c r="N399" s="32"/>
      <c r="O399" s="32"/>
      <c r="P399" s="32"/>
      <c r="Q399" s="32"/>
      <c r="R399" s="32"/>
      <c r="S399" s="75">
        <f>G399+H399+I399+J399+K399+L399+M399+N399+O399+P399+Q399+R399</f>
        <v>10000000</v>
      </c>
      <c r="T399" s="100">
        <f t="shared" si="19"/>
        <v>833333.33333333337</v>
      </c>
      <c r="U399" s="101">
        <f>+S399+S400+S401+S402+S403+S404+S405+S406+T399+T400+T401+T402+T403+T404+T405+T406</f>
        <v>11483333.333333334</v>
      </c>
    </row>
    <row r="400" spans="1:21" x14ac:dyDescent="0.25">
      <c r="A400" s="143"/>
      <c r="B400" s="140"/>
      <c r="C400" s="131"/>
      <c r="D400" s="131"/>
      <c r="E400" s="51">
        <v>145</v>
      </c>
      <c r="F400" s="5" t="s">
        <v>121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75">
        <f>G400+H400+H400+I400+J400+K400+L400+M400+N400+O400+P400+Q400</f>
        <v>0</v>
      </c>
      <c r="T400" s="100">
        <f t="shared" si="19"/>
        <v>0</v>
      </c>
      <c r="U400" s="101"/>
    </row>
    <row r="401" spans="1:21" x14ac:dyDescent="0.25">
      <c r="A401" s="143"/>
      <c r="B401" s="140"/>
      <c r="C401" s="131"/>
      <c r="D401" s="131"/>
      <c r="E401" s="51">
        <v>114</v>
      </c>
      <c r="F401" s="6" t="s">
        <v>53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75">
        <f t="shared" ref="S401:S406" si="21">G401+H401+H401+I401+J401+K401+L401+M401+N401+O401+P401+Q401</f>
        <v>0</v>
      </c>
      <c r="T401" s="100">
        <f t="shared" si="19"/>
        <v>0</v>
      </c>
      <c r="U401" s="101">
        <f t="shared" si="20"/>
        <v>0</v>
      </c>
    </row>
    <row r="402" spans="1:21" x14ac:dyDescent="0.25">
      <c r="A402" s="143"/>
      <c r="B402" s="140"/>
      <c r="C402" s="131"/>
      <c r="D402" s="131"/>
      <c r="E402" s="52">
        <v>230</v>
      </c>
      <c r="F402" s="6" t="s">
        <v>54</v>
      </c>
      <c r="G402" s="33">
        <v>0</v>
      </c>
      <c r="H402" s="33">
        <v>0</v>
      </c>
      <c r="I402" s="33">
        <v>650000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75">
        <f t="shared" si="21"/>
        <v>650000</v>
      </c>
      <c r="T402" s="100">
        <v>0</v>
      </c>
      <c r="U402" s="101">
        <v>0</v>
      </c>
    </row>
    <row r="403" spans="1:21" x14ac:dyDescent="0.25">
      <c r="A403" s="143"/>
      <c r="B403" s="140"/>
      <c r="C403" s="131"/>
      <c r="D403" s="131"/>
      <c r="E403" s="52">
        <v>123</v>
      </c>
      <c r="F403" s="6" t="s">
        <v>49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75">
        <f t="shared" si="21"/>
        <v>0</v>
      </c>
      <c r="T403" s="100">
        <f t="shared" si="19"/>
        <v>0</v>
      </c>
      <c r="U403" s="101">
        <f t="shared" si="20"/>
        <v>0</v>
      </c>
    </row>
    <row r="404" spans="1:21" x14ac:dyDescent="0.25">
      <c r="A404" s="143"/>
      <c r="B404" s="140"/>
      <c r="C404" s="131"/>
      <c r="D404" s="131"/>
      <c r="E404" s="52">
        <v>133</v>
      </c>
      <c r="F404" s="6" t="s">
        <v>55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75">
        <f t="shared" si="21"/>
        <v>0</v>
      </c>
      <c r="T404" s="100">
        <f t="shared" si="19"/>
        <v>0</v>
      </c>
      <c r="U404" s="101">
        <f t="shared" si="20"/>
        <v>0</v>
      </c>
    </row>
    <row r="405" spans="1:21" x14ac:dyDescent="0.25">
      <c r="A405" s="143"/>
      <c r="B405" s="140"/>
      <c r="C405" s="131"/>
      <c r="D405" s="131"/>
      <c r="E405" s="52">
        <v>191</v>
      </c>
      <c r="F405" s="6" t="s">
        <v>43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75">
        <f t="shared" si="21"/>
        <v>0</v>
      </c>
      <c r="T405" s="100">
        <f t="shared" si="19"/>
        <v>0</v>
      </c>
      <c r="U405" s="101">
        <f t="shared" si="20"/>
        <v>0</v>
      </c>
    </row>
    <row r="406" spans="1:21" ht="15.75" thickBot="1" x14ac:dyDescent="0.3">
      <c r="A406" s="144"/>
      <c r="B406" s="141"/>
      <c r="C406" s="132"/>
      <c r="D406" s="132"/>
      <c r="E406" s="53">
        <v>199</v>
      </c>
      <c r="F406" s="9" t="s">
        <v>56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105">
        <f t="shared" si="21"/>
        <v>0</v>
      </c>
      <c r="T406" s="102">
        <f t="shared" si="19"/>
        <v>0</v>
      </c>
      <c r="U406" s="103">
        <f t="shared" si="20"/>
        <v>0</v>
      </c>
    </row>
    <row r="407" spans="1:21" x14ac:dyDescent="0.25">
      <c r="A407" s="142">
        <v>2015</v>
      </c>
      <c r="B407" s="136">
        <v>382725</v>
      </c>
      <c r="C407" s="154" t="s">
        <v>247</v>
      </c>
      <c r="D407" s="154" t="s">
        <v>248</v>
      </c>
      <c r="E407" s="49">
        <v>144</v>
      </c>
      <c r="F407" s="8" t="s">
        <v>51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3000000</v>
      </c>
      <c r="Q407" s="32">
        <v>0</v>
      </c>
      <c r="R407" s="32">
        <v>0</v>
      </c>
      <c r="S407" s="75">
        <f>G407+H407+H407+I407+J407+K407+L407+M407+N407+O407+P407+Q407</f>
        <v>3000000</v>
      </c>
      <c r="T407" s="100">
        <f t="shared" ref="T407:T414" si="22">S407/12</f>
        <v>250000</v>
      </c>
      <c r="U407" s="101">
        <f>+S407+S408+S409+S410+S411+S412+S413+S414+T407+T408+T409+T410+T411+T412+T413+T414</f>
        <v>3250000</v>
      </c>
    </row>
    <row r="408" spans="1:21" x14ac:dyDescent="0.25">
      <c r="A408" s="143"/>
      <c r="B408" s="137"/>
      <c r="C408" s="155"/>
      <c r="D408" s="155"/>
      <c r="E408" s="51">
        <v>145</v>
      </c>
      <c r="F408" s="5" t="s">
        <v>121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75">
        <f>G408+H408+H408+I408+J408+K408+L408+M408+N408+O408+P408+Q408</f>
        <v>0</v>
      </c>
      <c r="T408" s="100">
        <f t="shared" si="22"/>
        <v>0</v>
      </c>
      <c r="U408" s="101"/>
    </row>
    <row r="409" spans="1:21" x14ac:dyDescent="0.25">
      <c r="A409" s="143"/>
      <c r="B409" s="137"/>
      <c r="C409" s="155"/>
      <c r="D409" s="155"/>
      <c r="E409" s="51">
        <v>114</v>
      </c>
      <c r="F409" s="6" t="s">
        <v>53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75">
        <f t="shared" ref="S409:S414" si="23">G409+H409+H409+I409+J409+K409+L409+M409+N409+O409+P409+Q409</f>
        <v>0</v>
      </c>
      <c r="T409" s="100">
        <f t="shared" si="22"/>
        <v>0</v>
      </c>
      <c r="U409" s="101">
        <f t="shared" ref="U409" si="24">+S409+T409</f>
        <v>0</v>
      </c>
    </row>
    <row r="410" spans="1:21" x14ac:dyDescent="0.25">
      <c r="A410" s="143"/>
      <c r="B410" s="137"/>
      <c r="C410" s="155"/>
      <c r="D410" s="155"/>
      <c r="E410" s="52">
        <v>230</v>
      </c>
      <c r="F410" s="6" t="s">
        <v>54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75">
        <f t="shared" si="23"/>
        <v>0</v>
      </c>
      <c r="T410" s="100">
        <f t="shared" si="22"/>
        <v>0</v>
      </c>
      <c r="U410" s="101">
        <v>0</v>
      </c>
    </row>
    <row r="411" spans="1:21" x14ac:dyDescent="0.25">
      <c r="A411" s="143"/>
      <c r="B411" s="137"/>
      <c r="C411" s="155"/>
      <c r="D411" s="155"/>
      <c r="E411" s="52">
        <v>123</v>
      </c>
      <c r="F411" s="6" t="s">
        <v>49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75">
        <f t="shared" si="23"/>
        <v>0</v>
      </c>
      <c r="T411" s="100">
        <f t="shared" si="22"/>
        <v>0</v>
      </c>
      <c r="U411" s="101">
        <f t="shared" ref="U411:U414" si="25">+S411+T411</f>
        <v>0</v>
      </c>
    </row>
    <row r="412" spans="1:21" x14ac:dyDescent="0.25">
      <c r="A412" s="143"/>
      <c r="B412" s="137"/>
      <c r="C412" s="155"/>
      <c r="D412" s="155"/>
      <c r="E412" s="52">
        <v>133</v>
      </c>
      <c r="F412" s="6" t="s">
        <v>55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75">
        <f t="shared" si="23"/>
        <v>0</v>
      </c>
      <c r="T412" s="100">
        <f t="shared" si="22"/>
        <v>0</v>
      </c>
      <c r="U412" s="101">
        <f t="shared" si="25"/>
        <v>0</v>
      </c>
    </row>
    <row r="413" spans="1:21" x14ac:dyDescent="0.25">
      <c r="A413" s="143"/>
      <c r="B413" s="137"/>
      <c r="C413" s="155"/>
      <c r="D413" s="155"/>
      <c r="E413" s="52">
        <v>191</v>
      </c>
      <c r="F413" s="6" t="s">
        <v>43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75">
        <f t="shared" si="23"/>
        <v>0</v>
      </c>
      <c r="T413" s="100">
        <f t="shared" si="22"/>
        <v>0</v>
      </c>
      <c r="U413" s="101">
        <f t="shared" si="25"/>
        <v>0</v>
      </c>
    </row>
    <row r="414" spans="1:21" ht="15.75" thickBot="1" x14ac:dyDescent="0.3">
      <c r="A414" s="144"/>
      <c r="B414" s="138"/>
      <c r="C414" s="156"/>
      <c r="D414" s="156"/>
      <c r="E414" s="53">
        <v>199</v>
      </c>
      <c r="F414" s="9" t="s">
        <v>56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105">
        <f t="shared" si="23"/>
        <v>0</v>
      </c>
      <c r="T414" s="102">
        <f t="shared" si="22"/>
        <v>0</v>
      </c>
      <c r="U414" s="103">
        <f t="shared" si="25"/>
        <v>0</v>
      </c>
    </row>
    <row r="415" spans="1:21" x14ac:dyDescent="0.25">
      <c r="U415" s="94"/>
    </row>
  </sheetData>
  <mergeCells count="204">
    <mergeCell ref="A407:A414"/>
    <mergeCell ref="B407:B414"/>
    <mergeCell ref="C407:C414"/>
    <mergeCell ref="D407:D414"/>
    <mergeCell ref="D399:D406"/>
    <mergeCell ref="C399:C406"/>
    <mergeCell ref="B399:B406"/>
    <mergeCell ref="A399:A406"/>
    <mergeCell ref="B7:B14"/>
    <mergeCell ref="C7:C14"/>
    <mergeCell ref="D7:D14"/>
    <mergeCell ref="A7:A14"/>
    <mergeCell ref="A31:A38"/>
    <mergeCell ref="B31:B38"/>
    <mergeCell ref="C31:C38"/>
    <mergeCell ref="D31:D38"/>
    <mergeCell ref="D23:D30"/>
    <mergeCell ref="A23:A30"/>
    <mergeCell ref="B23:B30"/>
    <mergeCell ref="C23:C30"/>
    <mergeCell ref="C15:C22"/>
    <mergeCell ref="D15:D22"/>
    <mergeCell ref="A15:A22"/>
    <mergeCell ref="B15:B22"/>
    <mergeCell ref="D55:D62"/>
    <mergeCell ref="A55:A62"/>
    <mergeCell ref="B55:B62"/>
    <mergeCell ref="C55:C62"/>
    <mergeCell ref="C47:C54"/>
    <mergeCell ref="D47:D54"/>
    <mergeCell ref="A47:A54"/>
    <mergeCell ref="B47:B54"/>
    <mergeCell ref="B39:B46"/>
    <mergeCell ref="C39:C46"/>
    <mergeCell ref="D39:D46"/>
    <mergeCell ref="A39:A46"/>
    <mergeCell ref="C79:C86"/>
    <mergeCell ref="D79:D86"/>
    <mergeCell ref="A79:A86"/>
    <mergeCell ref="B79:B86"/>
    <mergeCell ref="B71:B78"/>
    <mergeCell ref="C71:C78"/>
    <mergeCell ref="D71:D78"/>
    <mergeCell ref="A71:A78"/>
    <mergeCell ref="A63:A70"/>
    <mergeCell ref="B63:B70"/>
    <mergeCell ref="C63:C70"/>
    <mergeCell ref="D63:D70"/>
    <mergeCell ref="B103:B110"/>
    <mergeCell ref="C103:C110"/>
    <mergeCell ref="D103:D110"/>
    <mergeCell ref="A103:A110"/>
    <mergeCell ref="A95:A102"/>
    <mergeCell ref="B95:B102"/>
    <mergeCell ref="C95:C102"/>
    <mergeCell ref="D95:D102"/>
    <mergeCell ref="D87:D94"/>
    <mergeCell ref="A87:A94"/>
    <mergeCell ref="B87:B94"/>
    <mergeCell ref="C87:C94"/>
    <mergeCell ref="A127:A134"/>
    <mergeCell ref="B127:B134"/>
    <mergeCell ref="C127:C134"/>
    <mergeCell ref="D127:D134"/>
    <mergeCell ref="D119:D126"/>
    <mergeCell ref="A119:A126"/>
    <mergeCell ref="B119:B126"/>
    <mergeCell ref="C119:C126"/>
    <mergeCell ref="C111:C118"/>
    <mergeCell ref="D111:D118"/>
    <mergeCell ref="A111:A118"/>
    <mergeCell ref="B111:B118"/>
    <mergeCell ref="D151:D158"/>
    <mergeCell ref="A151:A158"/>
    <mergeCell ref="B151:B158"/>
    <mergeCell ref="C151:C158"/>
    <mergeCell ref="C143:C150"/>
    <mergeCell ref="D143:D150"/>
    <mergeCell ref="A143:A150"/>
    <mergeCell ref="B143:B150"/>
    <mergeCell ref="B135:B142"/>
    <mergeCell ref="C135:C142"/>
    <mergeCell ref="D135:D142"/>
    <mergeCell ref="A135:A142"/>
    <mergeCell ref="C175:C182"/>
    <mergeCell ref="D175:D182"/>
    <mergeCell ref="A175:A182"/>
    <mergeCell ref="B175:B182"/>
    <mergeCell ref="B167:B174"/>
    <mergeCell ref="C167:C174"/>
    <mergeCell ref="D167:D174"/>
    <mergeCell ref="A167:A174"/>
    <mergeCell ref="A159:A166"/>
    <mergeCell ref="B159:B166"/>
    <mergeCell ref="C159:C166"/>
    <mergeCell ref="D159:D166"/>
    <mergeCell ref="B199:B206"/>
    <mergeCell ref="C199:C206"/>
    <mergeCell ref="D199:D206"/>
    <mergeCell ref="A199:A206"/>
    <mergeCell ref="A191:A198"/>
    <mergeCell ref="B191:B198"/>
    <mergeCell ref="C191:C198"/>
    <mergeCell ref="D191:D198"/>
    <mergeCell ref="D183:D190"/>
    <mergeCell ref="A183:A190"/>
    <mergeCell ref="B183:B190"/>
    <mergeCell ref="C183:C190"/>
    <mergeCell ref="A223:A230"/>
    <mergeCell ref="B223:B230"/>
    <mergeCell ref="C223:C230"/>
    <mergeCell ref="D223:D230"/>
    <mergeCell ref="D215:D222"/>
    <mergeCell ref="A215:A222"/>
    <mergeCell ref="B215:B222"/>
    <mergeCell ref="C215:C222"/>
    <mergeCell ref="C207:C214"/>
    <mergeCell ref="D207:D214"/>
    <mergeCell ref="A207:A214"/>
    <mergeCell ref="B207:B214"/>
    <mergeCell ref="D247:D254"/>
    <mergeCell ref="A247:A254"/>
    <mergeCell ref="B247:B254"/>
    <mergeCell ref="C247:C254"/>
    <mergeCell ref="C239:C246"/>
    <mergeCell ref="D239:D246"/>
    <mergeCell ref="A239:A246"/>
    <mergeCell ref="B239:B246"/>
    <mergeCell ref="B231:B238"/>
    <mergeCell ref="C231:C238"/>
    <mergeCell ref="D231:D238"/>
    <mergeCell ref="A231:A238"/>
    <mergeCell ref="C271:C278"/>
    <mergeCell ref="D271:D278"/>
    <mergeCell ref="A271:A278"/>
    <mergeCell ref="B271:B278"/>
    <mergeCell ref="B263:B270"/>
    <mergeCell ref="C263:C270"/>
    <mergeCell ref="D263:D270"/>
    <mergeCell ref="A263:A270"/>
    <mergeCell ref="A255:A262"/>
    <mergeCell ref="B255:B262"/>
    <mergeCell ref="C255:C262"/>
    <mergeCell ref="D255:D262"/>
    <mergeCell ref="B295:B302"/>
    <mergeCell ref="C295:C302"/>
    <mergeCell ref="D295:D302"/>
    <mergeCell ref="A295:A302"/>
    <mergeCell ref="A287:A294"/>
    <mergeCell ref="B287:B294"/>
    <mergeCell ref="C287:C294"/>
    <mergeCell ref="D287:D294"/>
    <mergeCell ref="D279:D286"/>
    <mergeCell ref="A279:A286"/>
    <mergeCell ref="B279:B286"/>
    <mergeCell ref="C279:C286"/>
    <mergeCell ref="A319:A326"/>
    <mergeCell ref="B319:B326"/>
    <mergeCell ref="C319:C326"/>
    <mergeCell ref="D319:D326"/>
    <mergeCell ref="D311:D318"/>
    <mergeCell ref="A311:A318"/>
    <mergeCell ref="B311:B318"/>
    <mergeCell ref="C311:C318"/>
    <mergeCell ref="C303:C310"/>
    <mergeCell ref="D303:D310"/>
    <mergeCell ref="A303:A310"/>
    <mergeCell ref="B303:B310"/>
    <mergeCell ref="D343:D350"/>
    <mergeCell ref="A343:A350"/>
    <mergeCell ref="B343:B350"/>
    <mergeCell ref="C343:C350"/>
    <mergeCell ref="C335:C342"/>
    <mergeCell ref="D335:D342"/>
    <mergeCell ref="A335:A342"/>
    <mergeCell ref="B335:B342"/>
    <mergeCell ref="B327:B334"/>
    <mergeCell ref="C327:C334"/>
    <mergeCell ref="D327:D334"/>
    <mergeCell ref="A327:A334"/>
    <mergeCell ref="C367:C374"/>
    <mergeCell ref="D367:D374"/>
    <mergeCell ref="A367:A374"/>
    <mergeCell ref="B367:B374"/>
    <mergeCell ref="B359:B366"/>
    <mergeCell ref="C359:C366"/>
    <mergeCell ref="D359:D366"/>
    <mergeCell ref="A359:A366"/>
    <mergeCell ref="A351:A358"/>
    <mergeCell ref="B351:B358"/>
    <mergeCell ref="C351:C358"/>
    <mergeCell ref="D351:D358"/>
    <mergeCell ref="B391:B398"/>
    <mergeCell ref="C391:C398"/>
    <mergeCell ref="D391:D398"/>
    <mergeCell ref="A391:A398"/>
    <mergeCell ref="A383:A390"/>
    <mergeCell ref="B383:B390"/>
    <mergeCell ref="C383:C390"/>
    <mergeCell ref="D383:D390"/>
    <mergeCell ref="D375:D382"/>
    <mergeCell ref="A375:A382"/>
    <mergeCell ref="B375:B382"/>
    <mergeCell ref="C375:C382"/>
  </mergeCells>
  <pageMargins left="0.7" right="0.7" top="0.75" bottom="0.75" header="0.3" footer="0.3"/>
  <pageSetup paperSize="9" scale="5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0"/>
  <sheetViews>
    <sheetView topLeftCell="A15" zoomScale="77" zoomScaleNormal="77" workbookViewId="0">
      <pane xSplit="5385" ySplit="1815" topLeftCell="K370" activePane="bottomRight"/>
      <selection activeCell="C1" sqref="C1"/>
      <selection pane="topRight" activeCell="T6" sqref="T6:U186"/>
      <selection pane="bottomLeft" activeCell="E71" sqref="A71:XFD71"/>
      <selection pane="bottomRight" activeCell="O384" sqref="O384:R384"/>
    </sheetView>
  </sheetViews>
  <sheetFormatPr baseColWidth="10" defaultRowHeight="15" x14ac:dyDescent="0.25"/>
  <cols>
    <col min="1" max="1" width="3.85546875" style="1" customWidth="1"/>
    <col min="2" max="2" width="8.42578125" style="2" bestFit="1" customWidth="1"/>
    <col min="3" max="3" width="11.42578125" style="7" customWidth="1"/>
    <col min="4" max="4" width="16.28515625" customWidth="1"/>
    <col min="5" max="5" width="4.140625" style="13" customWidth="1"/>
    <col min="6" max="6" width="24.85546875" customWidth="1"/>
    <col min="7" max="7" width="10.140625" customWidth="1"/>
    <col min="11" max="11" width="12.42578125" bestFit="1" customWidth="1"/>
    <col min="12" max="12" width="9.42578125" customWidth="1"/>
    <col min="13" max="13" width="9.7109375" customWidth="1"/>
    <col min="14" max="14" width="9.5703125" customWidth="1"/>
    <col min="15" max="15" width="8.85546875" customWidth="1"/>
    <col min="16" max="16" width="9.42578125" customWidth="1"/>
    <col min="17" max="17" width="9.7109375" customWidth="1"/>
    <col min="18" max="18" width="9.42578125" customWidth="1"/>
    <col min="19" max="19" width="11.85546875" style="45" customWidth="1"/>
    <col min="21" max="21" width="12.5703125" customWidth="1"/>
  </cols>
  <sheetData>
    <row r="1" spans="1:21" s="24" customFormat="1" ht="21" x14ac:dyDescent="0.35">
      <c r="A1" s="27"/>
      <c r="B1" s="27"/>
      <c r="C1" s="39" t="s">
        <v>102</v>
      </c>
      <c r="D1" s="27"/>
      <c r="E1" s="27"/>
      <c r="F1" s="27"/>
      <c r="G1" s="27"/>
      <c r="S1" s="41"/>
    </row>
    <row r="2" spans="1:21" s="24" customFormat="1" ht="15.75" customHeight="1" x14ac:dyDescent="0.35">
      <c r="A2" s="27"/>
      <c r="B2" s="27"/>
      <c r="C2" s="39" t="s">
        <v>103</v>
      </c>
      <c r="D2" s="27"/>
      <c r="E2" s="27"/>
      <c r="F2" s="27"/>
      <c r="G2" s="27"/>
      <c r="S2" s="41"/>
    </row>
    <row r="3" spans="1:21" s="24" customFormat="1" ht="15.75" customHeight="1" x14ac:dyDescent="0.25">
      <c r="A3" s="28"/>
      <c r="B3" s="28"/>
      <c r="C3" s="28" t="s">
        <v>104</v>
      </c>
      <c r="D3" s="28"/>
      <c r="E3" s="28"/>
      <c r="F3" s="28"/>
      <c r="G3" s="28"/>
      <c r="S3" s="41"/>
    </row>
    <row r="4" spans="1:21" s="23" customFormat="1" ht="15.75" customHeight="1" x14ac:dyDescent="0.25">
      <c r="A4" s="29"/>
      <c r="B4" s="22"/>
      <c r="C4" s="28" t="s">
        <v>105</v>
      </c>
      <c r="D4" s="22"/>
      <c r="E4" s="22"/>
      <c r="F4" s="22"/>
      <c r="G4" s="22"/>
      <c r="S4" s="42"/>
    </row>
    <row r="5" spans="1:21" s="23" customFormat="1" ht="11.25" customHeight="1" thickBot="1" x14ac:dyDescent="0.3">
      <c r="A5" s="22"/>
      <c r="B5" s="22"/>
      <c r="C5" s="22"/>
      <c r="D5" s="22"/>
      <c r="E5" s="22"/>
      <c r="F5" s="22"/>
      <c r="G5" s="22"/>
      <c r="S5" s="42"/>
    </row>
    <row r="6" spans="1:21" s="3" customFormat="1" ht="23.25" thickBot="1" x14ac:dyDescent="0.3">
      <c r="A6" s="25" t="s">
        <v>88</v>
      </c>
      <c r="B6" s="26" t="s">
        <v>41</v>
      </c>
      <c r="C6" s="25" t="s">
        <v>0</v>
      </c>
      <c r="D6" s="25" t="s">
        <v>1</v>
      </c>
      <c r="E6" s="30" t="s">
        <v>42</v>
      </c>
      <c r="F6" s="31" t="s">
        <v>2</v>
      </c>
      <c r="G6" s="31" t="s">
        <v>89</v>
      </c>
      <c r="H6" s="31" t="s">
        <v>90</v>
      </c>
      <c r="I6" s="31" t="s">
        <v>91</v>
      </c>
      <c r="J6" s="31" t="s">
        <v>92</v>
      </c>
      <c r="K6" s="31" t="s">
        <v>93</v>
      </c>
      <c r="L6" s="31" t="s">
        <v>94</v>
      </c>
      <c r="M6" s="31" t="s">
        <v>95</v>
      </c>
      <c r="N6" s="31" t="s">
        <v>96</v>
      </c>
      <c r="O6" s="31" t="s">
        <v>97</v>
      </c>
      <c r="P6" s="31" t="s">
        <v>98</v>
      </c>
      <c r="Q6" s="31" t="s">
        <v>99</v>
      </c>
      <c r="R6" s="31" t="s">
        <v>100</v>
      </c>
      <c r="S6" s="31" t="s">
        <v>101</v>
      </c>
      <c r="T6" s="31" t="s">
        <v>53</v>
      </c>
      <c r="U6" s="31" t="s">
        <v>116</v>
      </c>
    </row>
    <row r="7" spans="1:21" ht="15" customHeight="1" x14ac:dyDescent="0.25">
      <c r="A7" s="157">
        <v>1</v>
      </c>
      <c r="B7" s="139">
        <v>1925634</v>
      </c>
      <c r="C7" s="130" t="s">
        <v>3</v>
      </c>
      <c r="D7" s="130" t="s">
        <v>4</v>
      </c>
      <c r="E7" s="14">
        <v>144</v>
      </c>
      <c r="F7" s="8" t="s">
        <v>51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7">
        <f>G7+H7+I7+J7+K7+L7+M7+N7+O7+P7+Q7+R7</f>
        <v>0</v>
      </c>
      <c r="T7" s="32">
        <f>S7/12</f>
        <v>0</v>
      </c>
      <c r="U7" s="160">
        <f>S7+S8+S9+S10+S11+S12+S13+S14+S15+T11+T12+T13+T14+T15</f>
        <v>44380851.25</v>
      </c>
    </row>
    <row r="8" spans="1:21" x14ac:dyDescent="0.25">
      <c r="A8" s="158"/>
      <c r="B8" s="140"/>
      <c r="C8" s="131"/>
      <c r="D8" s="131"/>
      <c r="E8" s="15">
        <v>111</v>
      </c>
      <c r="F8" s="4" t="s">
        <v>57</v>
      </c>
      <c r="G8" s="33">
        <v>2988900</v>
      </c>
      <c r="H8" s="33">
        <v>2988900</v>
      </c>
      <c r="I8" s="33">
        <v>2988900</v>
      </c>
      <c r="J8" s="33">
        <v>2988900</v>
      </c>
      <c r="K8" s="33">
        <v>2988900</v>
      </c>
      <c r="L8" s="33">
        <v>2988900</v>
      </c>
      <c r="M8" s="33">
        <v>2988900</v>
      </c>
      <c r="N8" s="33">
        <v>2988900</v>
      </c>
      <c r="O8" s="33">
        <v>2988900</v>
      </c>
      <c r="P8" s="33">
        <v>2988900</v>
      </c>
      <c r="Q8" s="33">
        <v>2988900</v>
      </c>
      <c r="R8" s="33">
        <v>2988900</v>
      </c>
      <c r="S8" s="38">
        <f>G8+H8+I8+J8+K8+L8+M8+N8+O8+P8+Q8+R8</f>
        <v>35866800</v>
      </c>
      <c r="T8" s="38">
        <f>S8/12</f>
        <v>2988900</v>
      </c>
      <c r="U8" s="161"/>
    </row>
    <row r="9" spans="1:21" x14ac:dyDescent="0.25">
      <c r="A9" s="158"/>
      <c r="B9" s="140"/>
      <c r="C9" s="131"/>
      <c r="D9" s="131"/>
      <c r="E9" s="15">
        <v>145</v>
      </c>
      <c r="F9" s="5" t="s">
        <v>52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8">
        <f t="shared" ref="S9:S15" si="0">G9+H9+I9+J9+K9+L9+M9+N9+O9+P9+Q9+R9</f>
        <v>0</v>
      </c>
      <c r="T9" s="38">
        <f t="shared" ref="T9:T13" si="1">S9/12</f>
        <v>0</v>
      </c>
      <c r="U9" s="161"/>
    </row>
    <row r="10" spans="1:21" x14ac:dyDescent="0.25">
      <c r="A10" s="158"/>
      <c r="B10" s="140"/>
      <c r="C10" s="131"/>
      <c r="D10" s="131"/>
      <c r="E10" s="15">
        <v>114</v>
      </c>
      <c r="F10" s="6" t="s">
        <v>53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65"/>
      <c r="S10" s="38">
        <f t="shared" si="0"/>
        <v>0</v>
      </c>
      <c r="T10" s="38">
        <f t="shared" si="1"/>
        <v>0</v>
      </c>
      <c r="U10" s="161"/>
    </row>
    <row r="11" spans="1:21" x14ac:dyDescent="0.25">
      <c r="A11" s="158"/>
      <c r="B11" s="140"/>
      <c r="C11" s="131"/>
      <c r="D11" s="131"/>
      <c r="E11" s="16">
        <v>230</v>
      </c>
      <c r="F11" s="6" t="s">
        <v>54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65"/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8">
        <f>G11+H11+I11+J11+K11+L11+M11+N11+O11+P11+Q11+R11</f>
        <v>0</v>
      </c>
      <c r="T11" s="38">
        <v>0</v>
      </c>
      <c r="U11" s="161"/>
    </row>
    <row r="12" spans="1:21" x14ac:dyDescent="0.25">
      <c r="A12" s="158"/>
      <c r="B12" s="140"/>
      <c r="C12" s="131"/>
      <c r="D12" s="131"/>
      <c r="E12" s="16">
        <v>123</v>
      </c>
      <c r="F12" s="6" t="s">
        <v>49</v>
      </c>
      <c r="G12" s="33">
        <v>0</v>
      </c>
      <c r="H12" s="33">
        <v>0</v>
      </c>
      <c r="I12" s="33">
        <v>896670</v>
      </c>
      <c r="J12" s="33">
        <v>896670</v>
      </c>
      <c r="K12" s="33">
        <v>896670</v>
      </c>
      <c r="L12" s="33">
        <v>896670</v>
      </c>
      <c r="M12" s="33">
        <v>896670</v>
      </c>
      <c r="N12" s="33">
        <v>896670</v>
      </c>
      <c r="O12" s="33">
        <v>448335</v>
      </c>
      <c r="P12" s="65"/>
      <c r="Q12" s="33">
        <v>0</v>
      </c>
      <c r="R12" s="33">
        <v>0</v>
      </c>
      <c r="S12" s="38">
        <f t="shared" si="0"/>
        <v>5828355</v>
      </c>
      <c r="T12" s="38">
        <f t="shared" si="1"/>
        <v>485696.25</v>
      </c>
      <c r="U12" s="161"/>
    </row>
    <row r="13" spans="1:21" x14ac:dyDescent="0.25">
      <c r="A13" s="158"/>
      <c r="B13" s="140"/>
      <c r="C13" s="131"/>
      <c r="D13" s="131"/>
      <c r="E13" s="16">
        <v>133</v>
      </c>
      <c r="F13" s="6" t="s">
        <v>55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8">
        <f t="shared" si="0"/>
        <v>0</v>
      </c>
      <c r="T13" s="38">
        <f t="shared" si="1"/>
        <v>0</v>
      </c>
      <c r="U13" s="161"/>
    </row>
    <row r="14" spans="1:21" x14ac:dyDescent="0.25">
      <c r="A14" s="158"/>
      <c r="B14" s="140"/>
      <c r="C14" s="131"/>
      <c r="D14" s="131"/>
      <c r="E14" s="16">
        <v>191</v>
      </c>
      <c r="F14" s="6" t="s">
        <v>43</v>
      </c>
      <c r="G14" s="33">
        <v>0</v>
      </c>
      <c r="H14" s="33">
        <v>200000</v>
      </c>
      <c r="I14" s="33">
        <v>200000</v>
      </c>
      <c r="J14" s="33">
        <v>200000</v>
      </c>
      <c r="K14" s="33">
        <v>200000</v>
      </c>
      <c r="L14" s="33">
        <v>200000</v>
      </c>
      <c r="M14" s="33">
        <v>200000</v>
      </c>
      <c r="N14" s="33">
        <v>200000</v>
      </c>
      <c r="O14" s="33">
        <v>200000</v>
      </c>
      <c r="P14" s="33">
        <v>200000</v>
      </c>
      <c r="Q14" s="33">
        <v>200000</v>
      </c>
      <c r="R14" s="33">
        <v>200000</v>
      </c>
      <c r="S14" s="38">
        <f t="shared" si="0"/>
        <v>2200000</v>
      </c>
      <c r="T14" s="38">
        <v>0</v>
      </c>
      <c r="U14" s="161"/>
    </row>
    <row r="15" spans="1:21" ht="15.75" thickBot="1" x14ac:dyDescent="0.3">
      <c r="A15" s="159"/>
      <c r="B15" s="141"/>
      <c r="C15" s="132"/>
      <c r="D15" s="132"/>
      <c r="E15" s="17">
        <v>199</v>
      </c>
      <c r="F15" s="9" t="s">
        <v>56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40">
        <f t="shared" si="0"/>
        <v>0</v>
      </c>
      <c r="T15" s="40">
        <v>0</v>
      </c>
      <c r="U15" s="162"/>
    </row>
    <row r="16" spans="1:21" x14ac:dyDescent="0.25">
      <c r="A16" s="157">
        <v>2</v>
      </c>
      <c r="B16" s="139">
        <v>503720</v>
      </c>
      <c r="C16" s="130" t="s">
        <v>5</v>
      </c>
      <c r="D16" s="130" t="s">
        <v>6</v>
      </c>
      <c r="E16" s="14">
        <v>144</v>
      </c>
      <c r="F16" s="8" t="s">
        <v>51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8">
        <f t="shared" ref="S16:S72" si="2">G16+H16+I16+J16+K16+L16+M16+N16+O16+P16+Q16+R16</f>
        <v>0</v>
      </c>
      <c r="T16" s="32">
        <f>S16/12</f>
        <v>0</v>
      </c>
      <c r="U16" s="160">
        <f>S16+S17+S18+S19+S20+S21+S22+S23+S24+T16+T17+T18+T19+T20+T21+T22+T23+T24</f>
        <v>47284055</v>
      </c>
    </row>
    <row r="17" spans="1:21" x14ac:dyDescent="0.25">
      <c r="A17" s="158"/>
      <c r="B17" s="140"/>
      <c r="C17" s="131"/>
      <c r="D17" s="131"/>
      <c r="E17" s="15">
        <v>111</v>
      </c>
      <c r="F17" s="4" t="s">
        <v>57</v>
      </c>
      <c r="G17" s="33">
        <v>2988900</v>
      </c>
      <c r="H17" s="33">
        <v>2988900</v>
      </c>
      <c r="I17" s="33">
        <v>2988900</v>
      </c>
      <c r="J17" s="33">
        <v>2988900</v>
      </c>
      <c r="K17" s="33">
        <v>2988900</v>
      </c>
      <c r="L17" s="33">
        <v>2988900</v>
      </c>
      <c r="M17" s="33">
        <v>2988900</v>
      </c>
      <c r="N17" s="33">
        <v>2988900</v>
      </c>
      <c r="O17" s="33">
        <v>2988900</v>
      </c>
      <c r="P17" s="33">
        <v>2988900</v>
      </c>
      <c r="Q17" s="33">
        <v>2988900</v>
      </c>
      <c r="R17" s="33">
        <v>2988900</v>
      </c>
      <c r="S17" s="38">
        <f t="shared" si="2"/>
        <v>35866800</v>
      </c>
      <c r="T17" s="38">
        <f>S17/12</f>
        <v>2988900</v>
      </c>
      <c r="U17" s="161"/>
    </row>
    <row r="18" spans="1:21" x14ac:dyDescent="0.25">
      <c r="A18" s="158"/>
      <c r="B18" s="140"/>
      <c r="C18" s="131"/>
      <c r="D18" s="131"/>
      <c r="E18" s="15">
        <v>145</v>
      </c>
      <c r="F18" s="5" t="s">
        <v>52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8">
        <f t="shared" si="2"/>
        <v>0</v>
      </c>
      <c r="T18" s="38">
        <f t="shared" ref="T18:T22" si="3">S18/12</f>
        <v>0</v>
      </c>
      <c r="U18" s="161"/>
    </row>
    <row r="19" spans="1:21" x14ac:dyDescent="0.25">
      <c r="A19" s="158"/>
      <c r="B19" s="140"/>
      <c r="C19" s="131"/>
      <c r="D19" s="131"/>
      <c r="E19" s="15">
        <v>114</v>
      </c>
      <c r="F19" s="6" t="s">
        <v>53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65"/>
      <c r="S19" s="38">
        <f t="shared" si="2"/>
        <v>0</v>
      </c>
      <c r="T19" s="38">
        <f t="shared" si="3"/>
        <v>0</v>
      </c>
      <c r="U19" s="161"/>
    </row>
    <row r="20" spans="1:21" x14ac:dyDescent="0.25">
      <c r="A20" s="158"/>
      <c r="B20" s="140"/>
      <c r="C20" s="131"/>
      <c r="D20" s="131"/>
      <c r="E20" s="16">
        <v>230</v>
      </c>
      <c r="F20" s="6" t="s">
        <v>54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400000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8">
        <f>G20+H20+I20+J20+K20+L20+M20+N20+O20+P20+Q20+R20</f>
        <v>400000</v>
      </c>
      <c r="T20" s="38">
        <v>0</v>
      </c>
      <c r="U20" s="161"/>
    </row>
    <row r="21" spans="1:21" x14ac:dyDescent="0.25">
      <c r="A21" s="158"/>
      <c r="B21" s="140"/>
      <c r="C21" s="131"/>
      <c r="D21" s="131"/>
      <c r="E21" s="16">
        <v>123</v>
      </c>
      <c r="F21" s="6" t="s">
        <v>49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896670</v>
      </c>
      <c r="N21" s="33">
        <v>896670</v>
      </c>
      <c r="O21" s="33">
        <v>896670</v>
      </c>
      <c r="P21" s="33">
        <v>896670</v>
      </c>
      <c r="Q21" s="33">
        <v>896670</v>
      </c>
      <c r="R21" s="33">
        <v>896670</v>
      </c>
      <c r="S21" s="38">
        <f t="shared" si="2"/>
        <v>5380020</v>
      </c>
      <c r="T21" s="38">
        <f t="shared" si="3"/>
        <v>448335</v>
      </c>
      <c r="U21" s="161"/>
    </row>
    <row r="22" spans="1:21" x14ac:dyDescent="0.25">
      <c r="A22" s="158"/>
      <c r="B22" s="140"/>
      <c r="C22" s="131"/>
      <c r="D22" s="131"/>
      <c r="E22" s="16">
        <v>133</v>
      </c>
      <c r="F22" s="6" t="s">
        <v>55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8">
        <f t="shared" si="2"/>
        <v>0</v>
      </c>
      <c r="T22" s="38">
        <f t="shared" si="3"/>
        <v>0</v>
      </c>
      <c r="U22" s="161"/>
    </row>
    <row r="23" spans="1:21" x14ac:dyDescent="0.25">
      <c r="A23" s="158"/>
      <c r="B23" s="140"/>
      <c r="C23" s="131"/>
      <c r="D23" s="131"/>
      <c r="E23" s="16">
        <v>191</v>
      </c>
      <c r="F23" s="6" t="s">
        <v>43</v>
      </c>
      <c r="G23" s="33">
        <v>0</v>
      </c>
      <c r="H23" s="33">
        <v>200000</v>
      </c>
      <c r="I23" s="33">
        <v>200000</v>
      </c>
      <c r="J23" s="33">
        <v>200000</v>
      </c>
      <c r="K23" s="33">
        <v>200000</v>
      </c>
      <c r="L23" s="33">
        <v>200000</v>
      </c>
      <c r="M23" s="33">
        <v>200000</v>
      </c>
      <c r="N23" s="33">
        <v>200000</v>
      </c>
      <c r="O23" s="33">
        <v>200000</v>
      </c>
      <c r="P23" s="33">
        <v>200000</v>
      </c>
      <c r="Q23" s="33">
        <v>200000</v>
      </c>
      <c r="R23" s="33">
        <v>200000</v>
      </c>
      <c r="S23" s="38">
        <f t="shared" si="2"/>
        <v>2200000</v>
      </c>
      <c r="T23" s="38">
        <v>0</v>
      </c>
      <c r="U23" s="161"/>
    </row>
    <row r="24" spans="1:21" ht="15.75" thickBot="1" x14ac:dyDescent="0.3">
      <c r="A24" s="159"/>
      <c r="B24" s="141"/>
      <c r="C24" s="132"/>
      <c r="D24" s="132"/>
      <c r="E24" s="17">
        <v>199</v>
      </c>
      <c r="F24" s="9" t="s">
        <v>56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40">
        <f t="shared" si="2"/>
        <v>0</v>
      </c>
      <c r="T24" s="40">
        <v>0</v>
      </c>
      <c r="U24" s="162"/>
    </row>
    <row r="25" spans="1:21" ht="15" customHeight="1" x14ac:dyDescent="0.25">
      <c r="A25" s="157">
        <v>3</v>
      </c>
      <c r="B25" s="139">
        <v>820396</v>
      </c>
      <c r="C25" s="130" t="s">
        <v>84</v>
      </c>
      <c r="D25" s="130" t="s">
        <v>7</v>
      </c>
      <c r="E25" s="14">
        <v>144</v>
      </c>
      <c r="F25" s="8" t="s">
        <v>51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7">
        <f t="shared" si="2"/>
        <v>0</v>
      </c>
      <c r="T25" s="32">
        <f>S25/12</f>
        <v>0</v>
      </c>
      <c r="U25" s="160">
        <f>S25+S26+S27+S28+S29+S30+S31+S32+S33+T25+T26+T27+T28+T29+T30+T31+T32+T33</f>
        <v>99227600</v>
      </c>
    </row>
    <row r="26" spans="1:21" x14ac:dyDescent="0.25">
      <c r="A26" s="158"/>
      <c r="B26" s="140"/>
      <c r="C26" s="131"/>
      <c r="D26" s="131"/>
      <c r="E26" s="15">
        <v>111</v>
      </c>
      <c r="F26" s="4" t="s">
        <v>57</v>
      </c>
      <c r="G26" s="33">
        <v>7425200</v>
      </c>
      <c r="H26" s="33">
        <v>7425200</v>
      </c>
      <c r="I26" s="33">
        <v>7425200</v>
      </c>
      <c r="J26" s="33">
        <v>7425200</v>
      </c>
      <c r="K26" s="33">
        <v>7425200</v>
      </c>
      <c r="L26" s="33">
        <v>7425200</v>
      </c>
      <c r="M26" s="33">
        <v>7425200</v>
      </c>
      <c r="N26" s="33">
        <v>7425200</v>
      </c>
      <c r="O26" s="33">
        <v>7425200</v>
      </c>
      <c r="P26" s="33">
        <v>7425200</v>
      </c>
      <c r="Q26" s="33">
        <v>7425200</v>
      </c>
      <c r="R26" s="33">
        <v>7425200</v>
      </c>
      <c r="S26" s="38">
        <f t="shared" si="2"/>
        <v>89102400</v>
      </c>
      <c r="T26" s="38">
        <f>S26/12</f>
        <v>7425200</v>
      </c>
      <c r="U26" s="161"/>
    </row>
    <row r="27" spans="1:21" x14ac:dyDescent="0.25">
      <c r="A27" s="158"/>
      <c r="B27" s="140"/>
      <c r="C27" s="131"/>
      <c r="D27" s="131"/>
      <c r="E27" s="15">
        <v>145</v>
      </c>
      <c r="F27" s="5" t="s">
        <v>52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8">
        <f t="shared" si="2"/>
        <v>0</v>
      </c>
      <c r="T27" s="38">
        <f t="shared" ref="T27:T31" si="4">S27/12</f>
        <v>0</v>
      </c>
      <c r="U27" s="161"/>
    </row>
    <row r="28" spans="1:21" x14ac:dyDescent="0.25">
      <c r="A28" s="158"/>
      <c r="B28" s="140"/>
      <c r="C28" s="131"/>
      <c r="D28" s="131"/>
      <c r="E28" s="15">
        <v>114</v>
      </c>
      <c r="F28" s="6" t="s">
        <v>53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65"/>
      <c r="S28" s="38">
        <f t="shared" si="2"/>
        <v>0</v>
      </c>
      <c r="T28" s="38">
        <f t="shared" si="4"/>
        <v>0</v>
      </c>
      <c r="U28" s="161"/>
    </row>
    <row r="29" spans="1:21" x14ac:dyDescent="0.25">
      <c r="A29" s="158"/>
      <c r="B29" s="140"/>
      <c r="C29" s="131"/>
      <c r="D29" s="131"/>
      <c r="E29" s="16">
        <v>230</v>
      </c>
      <c r="F29" s="6" t="s">
        <v>54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">
        <v>500000</v>
      </c>
      <c r="O29" s="33">
        <v>0</v>
      </c>
      <c r="P29" s="33">
        <v>0</v>
      </c>
      <c r="Q29" s="33">
        <v>0</v>
      </c>
      <c r="R29" s="33">
        <v>0</v>
      </c>
      <c r="S29" s="38">
        <f t="shared" si="2"/>
        <v>500000</v>
      </c>
      <c r="T29" s="38">
        <v>0</v>
      </c>
      <c r="U29" s="161"/>
    </row>
    <row r="30" spans="1:21" x14ac:dyDescent="0.25">
      <c r="A30" s="158"/>
      <c r="B30" s="140"/>
      <c r="C30" s="131"/>
      <c r="D30" s="131"/>
      <c r="E30" s="16">
        <v>123</v>
      </c>
      <c r="F30" s="6" t="s">
        <v>49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8">
        <f t="shared" si="2"/>
        <v>0</v>
      </c>
      <c r="T30" s="38">
        <f t="shared" si="4"/>
        <v>0</v>
      </c>
      <c r="U30" s="161"/>
    </row>
    <row r="31" spans="1:21" x14ac:dyDescent="0.25">
      <c r="A31" s="158"/>
      <c r="B31" s="140"/>
      <c r="C31" s="131"/>
      <c r="D31" s="131"/>
      <c r="E31" s="16">
        <v>133</v>
      </c>
      <c r="F31" s="6" t="s">
        <v>55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8">
        <f t="shared" si="2"/>
        <v>0</v>
      </c>
      <c r="T31" s="38">
        <f t="shared" si="4"/>
        <v>0</v>
      </c>
      <c r="U31" s="161"/>
    </row>
    <row r="32" spans="1:21" x14ac:dyDescent="0.25">
      <c r="A32" s="158"/>
      <c r="B32" s="140"/>
      <c r="C32" s="131"/>
      <c r="D32" s="131"/>
      <c r="E32" s="16">
        <v>191</v>
      </c>
      <c r="F32" s="6" t="s">
        <v>43</v>
      </c>
      <c r="G32" s="33">
        <v>0</v>
      </c>
      <c r="H32" s="33">
        <v>200000</v>
      </c>
      <c r="I32" s="33">
        <v>200000</v>
      </c>
      <c r="J32" s="33">
        <v>200000</v>
      </c>
      <c r="K32" s="33">
        <v>200000</v>
      </c>
      <c r="L32" s="33">
        <v>200000</v>
      </c>
      <c r="M32" s="33">
        <v>200000</v>
      </c>
      <c r="N32" s="33">
        <v>200000</v>
      </c>
      <c r="O32" s="33">
        <v>200000</v>
      </c>
      <c r="P32" s="33">
        <v>200000</v>
      </c>
      <c r="Q32" s="33">
        <v>200000</v>
      </c>
      <c r="R32" s="33">
        <v>200000</v>
      </c>
      <c r="S32" s="38">
        <f t="shared" si="2"/>
        <v>2200000</v>
      </c>
      <c r="T32" s="38">
        <v>0</v>
      </c>
      <c r="U32" s="161"/>
    </row>
    <row r="33" spans="1:21" ht="15.75" thickBot="1" x14ac:dyDescent="0.3">
      <c r="A33" s="159"/>
      <c r="B33" s="141"/>
      <c r="C33" s="132"/>
      <c r="D33" s="132"/>
      <c r="E33" s="17">
        <v>199</v>
      </c>
      <c r="F33" s="9" t="s">
        <v>56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40">
        <f t="shared" si="2"/>
        <v>0</v>
      </c>
      <c r="T33" s="40">
        <v>0</v>
      </c>
      <c r="U33" s="162"/>
    </row>
    <row r="34" spans="1:21" ht="15" customHeight="1" x14ac:dyDescent="0.25">
      <c r="A34" s="157">
        <v>4</v>
      </c>
      <c r="B34" s="139">
        <v>1138809</v>
      </c>
      <c r="C34" s="130" t="s">
        <v>58</v>
      </c>
      <c r="D34" s="130" t="s">
        <v>10</v>
      </c>
      <c r="E34" s="14">
        <v>144</v>
      </c>
      <c r="F34" s="8" t="s">
        <v>51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7">
        <f t="shared" si="2"/>
        <v>0</v>
      </c>
      <c r="T34" s="32">
        <f t="shared" ref="T34:T35" si="5">S34/12</f>
        <v>0</v>
      </c>
      <c r="U34" s="160">
        <f>S34+S35+S36+S37+S38+S39+S40+S41+S42+T34+T35+T36+T37+T38+T39+T40+T41+T42</f>
        <v>107171566.66666667</v>
      </c>
    </row>
    <row r="35" spans="1:21" x14ac:dyDescent="0.25">
      <c r="A35" s="158"/>
      <c r="B35" s="140"/>
      <c r="C35" s="131"/>
      <c r="D35" s="131"/>
      <c r="E35" s="15">
        <v>111</v>
      </c>
      <c r="F35" s="4" t="s">
        <v>57</v>
      </c>
      <c r="G35" s="33">
        <v>7425200</v>
      </c>
      <c r="H35" s="33">
        <v>7425200</v>
      </c>
      <c r="I35" s="33">
        <v>7425200</v>
      </c>
      <c r="J35" s="33">
        <v>7425200</v>
      </c>
      <c r="K35" s="33">
        <v>7425200</v>
      </c>
      <c r="L35" s="33">
        <v>7425200</v>
      </c>
      <c r="M35" s="33">
        <v>7425200</v>
      </c>
      <c r="N35" s="33">
        <v>7425200</v>
      </c>
      <c r="O35" s="33">
        <v>7425200</v>
      </c>
      <c r="P35" s="33">
        <v>7425200</v>
      </c>
      <c r="Q35" s="33">
        <v>7425200</v>
      </c>
      <c r="R35" s="33">
        <v>7425200</v>
      </c>
      <c r="S35" s="38">
        <f t="shared" si="2"/>
        <v>89102400</v>
      </c>
      <c r="T35" s="38">
        <f t="shared" si="5"/>
        <v>7425200</v>
      </c>
      <c r="U35" s="161"/>
    </row>
    <row r="36" spans="1:21" x14ac:dyDescent="0.25">
      <c r="A36" s="158"/>
      <c r="B36" s="140"/>
      <c r="C36" s="131"/>
      <c r="D36" s="131"/>
      <c r="E36" s="15">
        <v>145</v>
      </c>
      <c r="F36" s="5" t="s">
        <v>52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8">
        <f t="shared" si="2"/>
        <v>0</v>
      </c>
      <c r="T36" s="38">
        <f t="shared" ref="T36:T85" si="6">S36/12</f>
        <v>0</v>
      </c>
      <c r="U36" s="161"/>
    </row>
    <row r="37" spans="1:21" x14ac:dyDescent="0.25">
      <c r="A37" s="158"/>
      <c r="B37" s="140"/>
      <c r="C37" s="131"/>
      <c r="D37" s="131"/>
      <c r="E37" s="15">
        <v>114</v>
      </c>
      <c r="F37" s="6" t="s">
        <v>53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65">
        <v>7425200</v>
      </c>
      <c r="S37" s="38">
        <f t="shared" si="2"/>
        <v>7425200</v>
      </c>
      <c r="T37" s="38">
        <f t="shared" si="6"/>
        <v>618766.66666666663</v>
      </c>
      <c r="U37" s="161"/>
    </row>
    <row r="38" spans="1:21" x14ac:dyDescent="0.25">
      <c r="A38" s="158"/>
      <c r="B38" s="140"/>
      <c r="C38" s="131"/>
      <c r="D38" s="131"/>
      <c r="E38" s="16">
        <v>230</v>
      </c>
      <c r="F38" s="6" t="s">
        <v>54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65">
        <v>400000</v>
      </c>
      <c r="P38" s="33">
        <v>0</v>
      </c>
      <c r="Q38" s="33">
        <v>0</v>
      </c>
      <c r="R38" s="33">
        <v>0</v>
      </c>
      <c r="S38" s="38">
        <f t="shared" si="2"/>
        <v>400000</v>
      </c>
      <c r="T38" s="38">
        <v>0</v>
      </c>
      <c r="U38" s="161"/>
    </row>
    <row r="39" spans="1:21" x14ac:dyDescent="0.25">
      <c r="A39" s="158"/>
      <c r="B39" s="140"/>
      <c r="C39" s="131"/>
      <c r="D39" s="131"/>
      <c r="E39" s="16">
        <v>123</v>
      </c>
      <c r="F39" s="6" t="s">
        <v>49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8">
        <f t="shared" si="2"/>
        <v>0</v>
      </c>
      <c r="T39" s="38">
        <f t="shared" si="6"/>
        <v>0</v>
      </c>
      <c r="U39" s="161"/>
    </row>
    <row r="40" spans="1:21" x14ac:dyDescent="0.25">
      <c r="A40" s="158"/>
      <c r="B40" s="140"/>
      <c r="C40" s="131"/>
      <c r="D40" s="131"/>
      <c r="E40" s="16">
        <v>133</v>
      </c>
      <c r="F40" s="6" t="s">
        <v>55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8">
        <f t="shared" si="2"/>
        <v>0</v>
      </c>
      <c r="T40" s="38">
        <f t="shared" si="6"/>
        <v>0</v>
      </c>
      <c r="U40" s="161"/>
    </row>
    <row r="41" spans="1:21" x14ac:dyDescent="0.25">
      <c r="A41" s="158"/>
      <c r="B41" s="140"/>
      <c r="C41" s="131"/>
      <c r="D41" s="131"/>
      <c r="E41" s="16">
        <v>191</v>
      </c>
      <c r="F41" s="6" t="s">
        <v>43</v>
      </c>
      <c r="G41" s="33">
        <v>0</v>
      </c>
      <c r="H41" s="33">
        <v>200000</v>
      </c>
      <c r="I41" s="33">
        <v>200000</v>
      </c>
      <c r="J41" s="33">
        <v>200000</v>
      </c>
      <c r="K41" s="33">
        <v>200000</v>
      </c>
      <c r="L41" s="33">
        <v>200000</v>
      </c>
      <c r="M41" s="33">
        <v>200000</v>
      </c>
      <c r="N41" s="33">
        <v>200000</v>
      </c>
      <c r="O41" s="33">
        <v>200000</v>
      </c>
      <c r="P41" s="33">
        <v>200000</v>
      </c>
      <c r="Q41" s="33">
        <v>200000</v>
      </c>
      <c r="R41" s="33">
        <v>200000</v>
      </c>
      <c r="S41" s="38">
        <f t="shared" si="2"/>
        <v>2200000</v>
      </c>
      <c r="T41" s="38">
        <v>0</v>
      </c>
      <c r="U41" s="161"/>
    </row>
    <row r="42" spans="1:21" ht="15.75" thickBot="1" x14ac:dyDescent="0.3">
      <c r="A42" s="159"/>
      <c r="B42" s="141"/>
      <c r="C42" s="132"/>
      <c r="D42" s="132"/>
      <c r="E42" s="17">
        <v>199</v>
      </c>
      <c r="F42" s="9" t="s">
        <v>56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40">
        <f t="shared" si="2"/>
        <v>0</v>
      </c>
      <c r="T42" s="40">
        <v>0</v>
      </c>
      <c r="U42" s="162"/>
    </row>
    <row r="43" spans="1:21" ht="15" customHeight="1" x14ac:dyDescent="0.25">
      <c r="A43" s="157">
        <v>5</v>
      </c>
      <c r="B43" s="139">
        <v>1903057</v>
      </c>
      <c r="C43" s="130" t="s">
        <v>59</v>
      </c>
      <c r="D43" s="130" t="s">
        <v>11</v>
      </c>
      <c r="E43" s="14">
        <v>144</v>
      </c>
      <c r="F43" s="8" t="s">
        <v>51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7">
        <f t="shared" si="2"/>
        <v>0</v>
      </c>
      <c r="T43" s="60">
        <f t="shared" ref="T43:T44" si="7">S43/12</f>
        <v>0</v>
      </c>
      <c r="U43" s="106"/>
    </row>
    <row r="44" spans="1:21" x14ac:dyDescent="0.25">
      <c r="A44" s="158"/>
      <c r="B44" s="140"/>
      <c r="C44" s="131"/>
      <c r="D44" s="131"/>
      <c r="E44" s="15">
        <v>111</v>
      </c>
      <c r="F44" s="4" t="s">
        <v>57</v>
      </c>
      <c r="G44" s="33">
        <v>7425200</v>
      </c>
      <c r="H44" s="33">
        <v>7425200</v>
      </c>
      <c r="I44" s="33">
        <v>7425200</v>
      </c>
      <c r="J44" s="33">
        <v>7425200</v>
      </c>
      <c r="K44" s="33">
        <v>7425200</v>
      </c>
      <c r="L44" s="33">
        <v>7425200</v>
      </c>
      <c r="M44" s="33">
        <v>7425200</v>
      </c>
      <c r="N44" s="33">
        <v>7425200</v>
      </c>
      <c r="O44" s="33">
        <v>7425200</v>
      </c>
      <c r="P44" s="33">
        <v>7425200</v>
      </c>
      <c r="Q44" s="33">
        <v>7425200</v>
      </c>
      <c r="R44" s="33">
        <v>7425200</v>
      </c>
      <c r="S44" s="38">
        <f t="shared" si="2"/>
        <v>89102400</v>
      </c>
      <c r="T44" s="61">
        <f t="shared" si="7"/>
        <v>7425200</v>
      </c>
      <c r="U44" s="63"/>
    </row>
    <row r="45" spans="1:21" x14ac:dyDescent="0.25">
      <c r="A45" s="158"/>
      <c r="B45" s="140"/>
      <c r="C45" s="131"/>
      <c r="D45" s="131"/>
      <c r="E45" s="15">
        <v>145</v>
      </c>
      <c r="F45" s="5" t="s">
        <v>52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8">
        <f t="shared" si="2"/>
        <v>0</v>
      </c>
      <c r="T45" s="61">
        <f t="shared" si="6"/>
        <v>0</v>
      </c>
      <c r="U45" s="63"/>
    </row>
    <row r="46" spans="1:21" x14ac:dyDescent="0.25">
      <c r="A46" s="158"/>
      <c r="B46" s="140"/>
      <c r="C46" s="131"/>
      <c r="D46" s="131"/>
      <c r="E46" s="15">
        <v>114</v>
      </c>
      <c r="F46" s="6" t="s">
        <v>53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65"/>
      <c r="S46" s="38">
        <f t="shared" si="2"/>
        <v>0</v>
      </c>
      <c r="T46" s="61">
        <f t="shared" si="6"/>
        <v>0</v>
      </c>
      <c r="U46" s="63"/>
    </row>
    <row r="47" spans="1:21" x14ac:dyDescent="0.25">
      <c r="A47" s="158"/>
      <c r="B47" s="140"/>
      <c r="C47" s="131"/>
      <c r="D47" s="131"/>
      <c r="E47" s="16">
        <v>230</v>
      </c>
      <c r="F47" s="6" t="s">
        <v>54</v>
      </c>
      <c r="G47" s="33">
        <v>0</v>
      </c>
      <c r="H47" s="33">
        <v>0</v>
      </c>
      <c r="I47" s="33">
        <v>1350000</v>
      </c>
      <c r="J47" s="64">
        <v>800000</v>
      </c>
      <c r="K47" s="64">
        <v>1800000</v>
      </c>
      <c r="L47" s="64">
        <v>1800000</v>
      </c>
      <c r="M47" s="64">
        <v>2600000</v>
      </c>
      <c r="N47" s="64">
        <v>1400000</v>
      </c>
      <c r="O47" s="64">
        <v>2000000</v>
      </c>
      <c r="P47" s="33">
        <v>0</v>
      </c>
      <c r="Q47" s="33">
        <v>0</v>
      </c>
      <c r="R47" s="33">
        <v>0</v>
      </c>
      <c r="S47" s="38">
        <f t="shared" si="2"/>
        <v>11750000</v>
      </c>
      <c r="T47" s="61">
        <v>0</v>
      </c>
      <c r="U47" s="63">
        <f>S43+S44+S45+S46+S47+S48+S49+S50+S51+T43+T44+T45+T46+T47+T48+T49+T50+T51</f>
        <v>110477600</v>
      </c>
    </row>
    <row r="48" spans="1:21" x14ac:dyDescent="0.25">
      <c r="A48" s="158"/>
      <c r="B48" s="140"/>
      <c r="C48" s="131"/>
      <c r="D48" s="131"/>
      <c r="E48" s="16">
        <v>123</v>
      </c>
      <c r="F48" s="6" t="s">
        <v>49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8">
        <f t="shared" si="2"/>
        <v>0</v>
      </c>
      <c r="T48" s="61">
        <f t="shared" si="6"/>
        <v>0</v>
      </c>
      <c r="U48" s="63"/>
    </row>
    <row r="49" spans="1:21" x14ac:dyDescent="0.25">
      <c r="A49" s="158"/>
      <c r="B49" s="140"/>
      <c r="C49" s="131"/>
      <c r="D49" s="131"/>
      <c r="E49" s="16">
        <v>133</v>
      </c>
      <c r="F49" s="6" t="s">
        <v>55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8">
        <f t="shared" si="2"/>
        <v>0</v>
      </c>
      <c r="T49" s="61">
        <f t="shared" si="6"/>
        <v>0</v>
      </c>
      <c r="U49" s="63"/>
    </row>
    <row r="50" spans="1:21" x14ac:dyDescent="0.25">
      <c r="A50" s="158"/>
      <c r="B50" s="140"/>
      <c r="C50" s="131"/>
      <c r="D50" s="131"/>
      <c r="E50" s="16">
        <v>191</v>
      </c>
      <c r="F50" s="6" t="s">
        <v>43</v>
      </c>
      <c r="G50" s="33">
        <v>0</v>
      </c>
      <c r="H50" s="33">
        <v>200000</v>
      </c>
      <c r="I50" s="33">
        <v>200000</v>
      </c>
      <c r="J50" s="33">
        <v>200000</v>
      </c>
      <c r="K50" s="33">
        <v>200000</v>
      </c>
      <c r="L50" s="33">
        <v>200000</v>
      </c>
      <c r="M50" s="33">
        <v>200000</v>
      </c>
      <c r="N50" s="33">
        <v>200000</v>
      </c>
      <c r="O50" s="33">
        <v>200000</v>
      </c>
      <c r="P50" s="33">
        <v>200000</v>
      </c>
      <c r="Q50" s="33">
        <v>200000</v>
      </c>
      <c r="R50" s="33">
        <v>200000</v>
      </c>
      <c r="S50" s="38">
        <f t="shared" si="2"/>
        <v>2200000</v>
      </c>
      <c r="T50" s="61">
        <v>0</v>
      </c>
      <c r="U50" s="63"/>
    </row>
    <row r="51" spans="1:21" ht="15.75" thickBot="1" x14ac:dyDescent="0.3">
      <c r="A51" s="159"/>
      <c r="B51" s="141"/>
      <c r="C51" s="132"/>
      <c r="D51" s="132"/>
      <c r="E51" s="17">
        <v>199</v>
      </c>
      <c r="F51" s="9" t="s">
        <v>56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0">
        <f t="shared" si="2"/>
        <v>0</v>
      </c>
      <c r="T51" s="62">
        <v>0</v>
      </c>
      <c r="U51" s="107"/>
    </row>
    <row r="52" spans="1:21" ht="15" customHeight="1" x14ac:dyDescent="0.25">
      <c r="A52" s="157">
        <v>6</v>
      </c>
      <c r="B52" s="139">
        <v>582886</v>
      </c>
      <c r="C52" s="130" t="s">
        <v>12</v>
      </c>
      <c r="D52" s="130" t="s">
        <v>44</v>
      </c>
      <c r="E52" s="14">
        <v>144</v>
      </c>
      <c r="F52" s="8" t="s">
        <v>51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7">
        <f t="shared" si="2"/>
        <v>0</v>
      </c>
      <c r="T52" s="32">
        <f t="shared" ref="T52:T53" si="8">S52/12</f>
        <v>0</v>
      </c>
      <c r="U52" s="44"/>
    </row>
    <row r="53" spans="1:21" x14ac:dyDescent="0.25">
      <c r="A53" s="158"/>
      <c r="B53" s="140"/>
      <c r="C53" s="131"/>
      <c r="D53" s="131"/>
      <c r="E53" s="15">
        <v>111</v>
      </c>
      <c r="F53" s="4" t="s">
        <v>57</v>
      </c>
      <c r="G53" s="36">
        <v>7425200</v>
      </c>
      <c r="H53" s="36">
        <v>7425200</v>
      </c>
      <c r="I53" s="36">
        <v>7425200</v>
      </c>
      <c r="J53" s="36">
        <v>7425200</v>
      </c>
      <c r="K53" s="36">
        <v>7425200</v>
      </c>
      <c r="L53" s="36">
        <v>7425200</v>
      </c>
      <c r="M53" s="36">
        <v>7425200</v>
      </c>
      <c r="N53" s="36">
        <v>7425200</v>
      </c>
      <c r="O53" s="36">
        <v>7425200</v>
      </c>
      <c r="P53" s="36">
        <v>7425200</v>
      </c>
      <c r="Q53" s="36">
        <v>7425200</v>
      </c>
      <c r="R53" s="36">
        <v>7425200</v>
      </c>
      <c r="S53" s="38">
        <f t="shared" si="2"/>
        <v>89102400</v>
      </c>
      <c r="T53" s="38">
        <f t="shared" si="8"/>
        <v>7425200</v>
      </c>
      <c r="U53" s="44">
        <f>S53+S54+S55+S56+S57+S58+S59+S60+T53+T54+T55+T56+T57+T58+T59+T60</f>
        <v>104377600</v>
      </c>
    </row>
    <row r="54" spans="1:21" x14ac:dyDescent="0.25">
      <c r="A54" s="158"/>
      <c r="B54" s="140"/>
      <c r="C54" s="131"/>
      <c r="D54" s="131"/>
      <c r="E54" s="15">
        <v>145</v>
      </c>
      <c r="F54" s="5" t="s">
        <v>52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8">
        <f t="shared" si="2"/>
        <v>0</v>
      </c>
      <c r="T54" s="38">
        <f t="shared" si="6"/>
        <v>0</v>
      </c>
      <c r="U54" s="44"/>
    </row>
    <row r="55" spans="1:21" x14ac:dyDescent="0.25">
      <c r="A55" s="158"/>
      <c r="B55" s="140"/>
      <c r="C55" s="131"/>
      <c r="D55" s="131"/>
      <c r="E55" s="15">
        <v>114</v>
      </c>
      <c r="F55" s="6" t="s">
        <v>53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8">
        <f t="shared" si="2"/>
        <v>0</v>
      </c>
      <c r="T55" s="38">
        <f t="shared" si="6"/>
        <v>0</v>
      </c>
      <c r="U55" s="44"/>
    </row>
    <row r="56" spans="1:21" x14ac:dyDescent="0.25">
      <c r="A56" s="158"/>
      <c r="B56" s="140"/>
      <c r="C56" s="131"/>
      <c r="D56" s="131"/>
      <c r="E56" s="16">
        <v>230</v>
      </c>
      <c r="F56" s="6" t="s">
        <v>54</v>
      </c>
      <c r="G56" s="36">
        <v>0</v>
      </c>
      <c r="H56" s="36">
        <v>0</v>
      </c>
      <c r="I56" s="36">
        <v>700000</v>
      </c>
      <c r="J56" s="64">
        <v>1400000</v>
      </c>
      <c r="K56" s="36">
        <v>0</v>
      </c>
      <c r="L56" s="64">
        <v>1750000</v>
      </c>
      <c r="M56" s="64">
        <v>600000</v>
      </c>
      <c r="N56" s="64">
        <v>600000</v>
      </c>
      <c r="O56" s="64">
        <v>600000</v>
      </c>
      <c r="P56" s="36">
        <v>0</v>
      </c>
      <c r="Q56" s="36">
        <v>0</v>
      </c>
      <c r="R56" s="36">
        <v>0</v>
      </c>
      <c r="S56" s="38">
        <f t="shared" si="2"/>
        <v>5650000</v>
      </c>
      <c r="T56" s="38">
        <v>0</v>
      </c>
      <c r="U56" s="44"/>
    </row>
    <row r="57" spans="1:21" x14ac:dyDescent="0.25">
      <c r="A57" s="158"/>
      <c r="B57" s="140"/>
      <c r="C57" s="131"/>
      <c r="D57" s="131"/>
      <c r="E57" s="16">
        <v>123</v>
      </c>
      <c r="F57" s="6" t="s">
        <v>49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8">
        <f t="shared" si="2"/>
        <v>0</v>
      </c>
      <c r="T57" s="38">
        <f t="shared" si="6"/>
        <v>0</v>
      </c>
      <c r="U57" s="44"/>
    </row>
    <row r="58" spans="1:21" x14ac:dyDescent="0.25">
      <c r="A58" s="158"/>
      <c r="B58" s="140"/>
      <c r="C58" s="131"/>
      <c r="D58" s="131"/>
      <c r="E58" s="16">
        <v>133</v>
      </c>
      <c r="F58" s="6" t="s">
        <v>55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8">
        <f t="shared" si="2"/>
        <v>0</v>
      </c>
      <c r="T58" s="38">
        <f t="shared" si="6"/>
        <v>0</v>
      </c>
      <c r="U58" s="44"/>
    </row>
    <row r="59" spans="1:21" x14ac:dyDescent="0.25">
      <c r="A59" s="158"/>
      <c r="B59" s="140"/>
      <c r="C59" s="131"/>
      <c r="D59" s="131"/>
      <c r="E59" s="16">
        <v>191</v>
      </c>
      <c r="F59" s="6" t="s">
        <v>43</v>
      </c>
      <c r="G59" s="36">
        <v>0</v>
      </c>
      <c r="H59" s="36">
        <v>200000</v>
      </c>
      <c r="I59" s="36">
        <v>200000</v>
      </c>
      <c r="J59" s="36">
        <v>200000</v>
      </c>
      <c r="K59" s="36">
        <v>200000</v>
      </c>
      <c r="L59" s="36">
        <v>200000</v>
      </c>
      <c r="M59" s="36">
        <v>200000</v>
      </c>
      <c r="N59" s="36">
        <v>200000</v>
      </c>
      <c r="O59" s="36">
        <v>200000</v>
      </c>
      <c r="P59" s="36">
        <v>200000</v>
      </c>
      <c r="Q59" s="36">
        <v>200000</v>
      </c>
      <c r="R59" s="36">
        <v>200000</v>
      </c>
      <c r="S59" s="38">
        <f t="shared" si="2"/>
        <v>2200000</v>
      </c>
      <c r="T59" s="38">
        <v>0</v>
      </c>
      <c r="U59" s="44"/>
    </row>
    <row r="60" spans="1:21" ht="15.75" thickBot="1" x14ac:dyDescent="0.3">
      <c r="A60" s="159"/>
      <c r="B60" s="141"/>
      <c r="C60" s="132"/>
      <c r="D60" s="132"/>
      <c r="E60" s="17">
        <v>199</v>
      </c>
      <c r="F60" s="9" t="s">
        <v>56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40">
        <f t="shared" si="2"/>
        <v>0</v>
      </c>
      <c r="T60" s="40">
        <v>0</v>
      </c>
      <c r="U60" s="40"/>
    </row>
    <row r="61" spans="1:21" s="11" customFormat="1" ht="15" customHeight="1" x14ac:dyDescent="0.25">
      <c r="A61" s="157">
        <v>7</v>
      </c>
      <c r="B61" s="163">
        <v>1786676</v>
      </c>
      <c r="C61" s="166" t="s">
        <v>82</v>
      </c>
      <c r="D61" s="166" t="s">
        <v>83</v>
      </c>
      <c r="E61" s="18">
        <v>144</v>
      </c>
      <c r="F61" s="10" t="s">
        <v>51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/>
      <c r="O61" s="35"/>
      <c r="P61" s="35"/>
      <c r="Q61" s="35"/>
      <c r="R61" s="35"/>
      <c r="S61" s="37">
        <f t="shared" si="2"/>
        <v>0</v>
      </c>
      <c r="T61" s="32">
        <f t="shared" ref="T61:T62" si="9">S61/12</f>
        <v>0</v>
      </c>
      <c r="U61" s="43"/>
    </row>
    <row r="62" spans="1:21" s="11" customFormat="1" x14ac:dyDescent="0.25">
      <c r="A62" s="158"/>
      <c r="B62" s="164"/>
      <c r="C62" s="167"/>
      <c r="D62" s="167"/>
      <c r="E62" s="19">
        <v>111</v>
      </c>
      <c r="F62" s="12" t="s">
        <v>57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7425200</v>
      </c>
      <c r="O62" s="36">
        <v>7425200</v>
      </c>
      <c r="P62" s="36">
        <v>7425200</v>
      </c>
      <c r="Q62" s="36">
        <v>7425200</v>
      </c>
      <c r="R62" s="36">
        <v>7425200</v>
      </c>
      <c r="S62" s="38">
        <f t="shared" si="2"/>
        <v>37126000</v>
      </c>
      <c r="T62" s="38">
        <f t="shared" si="9"/>
        <v>3093833.3333333335</v>
      </c>
      <c r="U62" s="44">
        <f>S61+S62+S63+S64+S65+S66+S68+S99+T61+T62+T63+T64+T65+T66+T67+T68+T69</f>
        <v>42619833.333333336</v>
      </c>
    </row>
    <row r="63" spans="1:21" s="11" customFormat="1" x14ac:dyDescent="0.25">
      <c r="A63" s="158"/>
      <c r="B63" s="164"/>
      <c r="C63" s="167"/>
      <c r="D63" s="167"/>
      <c r="E63" s="19">
        <v>145</v>
      </c>
      <c r="F63" s="6" t="s">
        <v>52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/>
      <c r="O63" s="36"/>
      <c r="P63" s="36"/>
      <c r="Q63" s="36"/>
      <c r="R63" s="36"/>
      <c r="S63" s="38">
        <f t="shared" si="2"/>
        <v>0</v>
      </c>
      <c r="T63" s="38">
        <f t="shared" si="6"/>
        <v>0</v>
      </c>
      <c r="U63" s="44"/>
    </row>
    <row r="64" spans="1:21" s="11" customFormat="1" x14ac:dyDescent="0.25">
      <c r="A64" s="158"/>
      <c r="B64" s="164"/>
      <c r="C64" s="167"/>
      <c r="D64" s="167"/>
      <c r="E64" s="19">
        <v>114</v>
      </c>
      <c r="F64" s="6" t="s">
        <v>53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/>
      <c r="O64" s="36"/>
      <c r="P64" s="36"/>
      <c r="Q64" s="36"/>
      <c r="R64" s="36"/>
      <c r="S64" s="38">
        <f t="shared" si="2"/>
        <v>0</v>
      </c>
      <c r="T64" s="38">
        <f t="shared" si="6"/>
        <v>0</v>
      </c>
      <c r="U64" s="44"/>
    </row>
    <row r="65" spans="1:21" s="11" customFormat="1" x14ac:dyDescent="0.25">
      <c r="A65" s="158"/>
      <c r="B65" s="164"/>
      <c r="C65" s="167"/>
      <c r="D65" s="167"/>
      <c r="E65" s="20">
        <v>230</v>
      </c>
      <c r="F65" s="6" t="s">
        <v>54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66">
        <v>500000</v>
      </c>
      <c r="O65" s="66">
        <v>900000</v>
      </c>
      <c r="P65" s="36"/>
      <c r="Q65" s="36"/>
      <c r="R65" s="36"/>
      <c r="S65" s="38">
        <f t="shared" si="2"/>
        <v>1400000</v>
      </c>
      <c r="T65" s="38">
        <v>0</v>
      </c>
      <c r="U65" s="44"/>
    </row>
    <row r="66" spans="1:21" s="11" customFormat="1" x14ac:dyDescent="0.25">
      <c r="A66" s="158"/>
      <c r="B66" s="164"/>
      <c r="C66" s="167"/>
      <c r="D66" s="167"/>
      <c r="E66" s="20">
        <v>123</v>
      </c>
      <c r="F66" s="6" t="s">
        <v>49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/>
      <c r="O66" s="36"/>
      <c r="P66" s="36"/>
      <c r="Q66" s="36"/>
      <c r="R66" s="36"/>
      <c r="S66" s="38">
        <f t="shared" si="2"/>
        <v>0</v>
      </c>
      <c r="T66" s="38">
        <f t="shared" si="6"/>
        <v>0</v>
      </c>
      <c r="U66" s="44"/>
    </row>
    <row r="67" spans="1:21" s="11" customFormat="1" x14ac:dyDescent="0.25">
      <c r="A67" s="158"/>
      <c r="B67" s="164"/>
      <c r="C67" s="167"/>
      <c r="D67" s="167"/>
      <c r="E67" s="20">
        <v>133</v>
      </c>
      <c r="F67" s="6" t="s">
        <v>55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/>
      <c r="O67" s="36"/>
      <c r="P67" s="36"/>
      <c r="Q67" s="36"/>
      <c r="R67" s="36"/>
      <c r="S67" s="38">
        <f t="shared" si="2"/>
        <v>0</v>
      </c>
      <c r="T67" s="38">
        <f t="shared" si="6"/>
        <v>0</v>
      </c>
      <c r="U67" s="44"/>
    </row>
    <row r="68" spans="1:21" s="11" customFormat="1" x14ac:dyDescent="0.25">
      <c r="A68" s="158"/>
      <c r="B68" s="164"/>
      <c r="C68" s="167"/>
      <c r="D68" s="167"/>
      <c r="E68" s="20">
        <v>191</v>
      </c>
      <c r="F68" s="6" t="s">
        <v>43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200000</v>
      </c>
      <c r="O68" s="36">
        <v>200000</v>
      </c>
      <c r="P68" s="36">
        <v>200000</v>
      </c>
      <c r="Q68" s="36">
        <v>200000</v>
      </c>
      <c r="R68" s="36">
        <v>200000</v>
      </c>
      <c r="S68" s="38">
        <f t="shared" si="2"/>
        <v>1000000</v>
      </c>
      <c r="T68" s="38">
        <v>0</v>
      </c>
      <c r="U68" s="44"/>
    </row>
    <row r="69" spans="1:21" s="11" customFormat="1" ht="15.75" thickBot="1" x14ac:dyDescent="0.3">
      <c r="A69" s="159"/>
      <c r="B69" s="165"/>
      <c r="C69" s="168"/>
      <c r="D69" s="168"/>
      <c r="E69" s="21">
        <v>199</v>
      </c>
      <c r="F69" s="9" t="s">
        <v>56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/>
      <c r="O69" s="34"/>
      <c r="P69" s="34"/>
      <c r="Q69" s="34"/>
      <c r="R69" s="34"/>
      <c r="S69" s="40">
        <f t="shared" si="2"/>
        <v>0</v>
      </c>
      <c r="T69" s="40">
        <v>0</v>
      </c>
      <c r="U69" s="40"/>
    </row>
    <row r="70" spans="1:21" ht="15" customHeight="1" x14ac:dyDescent="0.25">
      <c r="A70" s="157">
        <v>8</v>
      </c>
      <c r="B70" s="139">
        <v>878292</v>
      </c>
      <c r="C70" s="130" t="s">
        <v>67</v>
      </c>
      <c r="D70" s="130" t="s">
        <v>50</v>
      </c>
      <c r="E70" s="14">
        <v>144</v>
      </c>
      <c r="F70" s="8" t="s">
        <v>51</v>
      </c>
      <c r="G70" s="35">
        <v>0</v>
      </c>
      <c r="H70" s="35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7">
        <f t="shared" si="2"/>
        <v>0</v>
      </c>
      <c r="T70" s="32">
        <f t="shared" ref="T70" si="10">S70/12</f>
        <v>0</v>
      </c>
      <c r="U70" s="43"/>
    </row>
    <row r="71" spans="1:21" x14ac:dyDescent="0.25">
      <c r="A71" s="158"/>
      <c r="B71" s="140"/>
      <c r="C71" s="131"/>
      <c r="D71" s="131"/>
      <c r="E71" s="15">
        <v>111</v>
      </c>
      <c r="F71" s="4" t="s">
        <v>57</v>
      </c>
      <c r="G71" s="36">
        <v>5000000</v>
      </c>
      <c r="H71" s="36">
        <v>5000000</v>
      </c>
      <c r="I71" s="36">
        <v>5000000</v>
      </c>
      <c r="J71" s="36">
        <v>5000000</v>
      </c>
      <c r="K71" s="36">
        <v>5000000</v>
      </c>
      <c r="L71" s="36">
        <v>5000000</v>
      </c>
      <c r="M71" s="36">
        <v>5000000</v>
      </c>
      <c r="N71" s="36">
        <v>5000000</v>
      </c>
      <c r="O71" s="36">
        <v>5000000</v>
      </c>
      <c r="P71" s="36">
        <v>5000000</v>
      </c>
      <c r="Q71" s="36">
        <v>5000000</v>
      </c>
      <c r="R71" s="36">
        <v>5000000</v>
      </c>
      <c r="S71" s="38">
        <f t="shared" si="2"/>
        <v>60000000</v>
      </c>
      <c r="T71" s="38">
        <f>S71/12</f>
        <v>5000000</v>
      </c>
      <c r="U71" s="44">
        <f>S71+S72+S73+S74+S75+S76+S77+S78+T71+T72+T73+T74+T75+T76+T77+T78</f>
        <v>92145700</v>
      </c>
    </row>
    <row r="72" spans="1:21" x14ac:dyDescent="0.25">
      <c r="A72" s="158"/>
      <c r="B72" s="140"/>
      <c r="C72" s="131"/>
      <c r="D72" s="131"/>
      <c r="E72" s="15">
        <v>145</v>
      </c>
      <c r="F72" s="5" t="s">
        <v>52</v>
      </c>
      <c r="G72" s="36">
        <v>0</v>
      </c>
      <c r="H72" s="36">
        <v>0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8">
        <f t="shared" si="2"/>
        <v>0</v>
      </c>
      <c r="T72" s="38">
        <f t="shared" si="6"/>
        <v>0</v>
      </c>
      <c r="U72" s="44"/>
    </row>
    <row r="73" spans="1:21" x14ac:dyDescent="0.25">
      <c r="A73" s="158"/>
      <c r="B73" s="140"/>
      <c r="C73" s="131"/>
      <c r="D73" s="131"/>
      <c r="E73" s="15">
        <v>114</v>
      </c>
      <c r="F73" s="6" t="s">
        <v>53</v>
      </c>
      <c r="G73" s="36">
        <v>0</v>
      </c>
      <c r="H73" s="36">
        <v>0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8">
        <f t="shared" ref="S73:S132" si="11">G73+H73+I73+J73+K73+L73+M73+N73+O73+P73+Q73+R73</f>
        <v>0</v>
      </c>
      <c r="T73" s="38">
        <f t="shared" si="6"/>
        <v>0</v>
      </c>
      <c r="U73" s="44"/>
    </row>
    <row r="74" spans="1:21" x14ac:dyDescent="0.25">
      <c r="A74" s="158"/>
      <c r="B74" s="140"/>
      <c r="C74" s="131"/>
      <c r="D74" s="131"/>
      <c r="E74" s="16">
        <v>230</v>
      </c>
      <c r="F74" s="6" t="s">
        <v>54</v>
      </c>
      <c r="G74" s="36">
        <v>0</v>
      </c>
      <c r="H74" s="36">
        <v>0</v>
      </c>
      <c r="I74" s="36"/>
      <c r="J74" s="36"/>
      <c r="K74" s="36"/>
      <c r="L74" s="36"/>
      <c r="M74" s="64">
        <v>1000000</v>
      </c>
      <c r="N74" s="64">
        <v>600000</v>
      </c>
      <c r="O74" s="64">
        <v>500000</v>
      </c>
      <c r="P74" s="36"/>
      <c r="Q74" s="36"/>
      <c r="R74" s="36"/>
      <c r="S74" s="38">
        <f t="shared" si="11"/>
        <v>2100000</v>
      </c>
      <c r="T74" s="38">
        <v>0</v>
      </c>
      <c r="U74" s="44"/>
    </row>
    <row r="75" spans="1:21" x14ac:dyDescent="0.25">
      <c r="A75" s="158"/>
      <c r="B75" s="140"/>
      <c r="C75" s="131"/>
      <c r="D75" s="131"/>
      <c r="E75" s="16">
        <v>123</v>
      </c>
      <c r="F75" s="6" t="s">
        <v>49</v>
      </c>
      <c r="G75" s="36">
        <v>0</v>
      </c>
      <c r="H75" s="36">
        <v>0</v>
      </c>
      <c r="I75" s="36"/>
      <c r="J75" s="65">
        <v>2425200</v>
      </c>
      <c r="K75" s="65">
        <v>2425200</v>
      </c>
      <c r="L75" s="65">
        <v>2425200</v>
      </c>
      <c r="M75" s="65">
        <v>2425200</v>
      </c>
      <c r="N75" s="65">
        <v>2425200</v>
      </c>
      <c r="O75" s="65">
        <v>2425200</v>
      </c>
      <c r="P75" s="65">
        <v>2425200</v>
      </c>
      <c r="Q75" s="65">
        <v>2425200</v>
      </c>
      <c r="R75" s="65">
        <v>2425200</v>
      </c>
      <c r="S75" s="38">
        <f t="shared" si="11"/>
        <v>21826800</v>
      </c>
      <c r="T75" s="38">
        <f t="shared" si="6"/>
        <v>1818900</v>
      </c>
      <c r="U75" s="44"/>
    </row>
    <row r="76" spans="1:21" x14ac:dyDescent="0.25">
      <c r="A76" s="158"/>
      <c r="B76" s="140"/>
      <c r="C76" s="131"/>
      <c r="D76" s="131"/>
      <c r="E76" s="16">
        <v>133</v>
      </c>
      <c r="F76" s="6" t="s">
        <v>55</v>
      </c>
      <c r="G76" s="36">
        <v>0</v>
      </c>
      <c r="H76" s="36">
        <v>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8">
        <f t="shared" si="11"/>
        <v>0</v>
      </c>
      <c r="T76" s="38">
        <f t="shared" si="6"/>
        <v>0</v>
      </c>
      <c r="U76" s="44"/>
    </row>
    <row r="77" spans="1:21" x14ac:dyDescent="0.25">
      <c r="A77" s="158"/>
      <c r="B77" s="140"/>
      <c r="C77" s="131"/>
      <c r="D77" s="131"/>
      <c r="E77" s="16">
        <v>191</v>
      </c>
      <c r="F77" s="6" t="s">
        <v>43</v>
      </c>
      <c r="G77" s="36">
        <v>0</v>
      </c>
      <c r="H77" s="36">
        <v>0</v>
      </c>
      <c r="I77" s="36"/>
      <c r="J77" s="36"/>
      <c r="K77" s="36"/>
      <c r="L77" s="36">
        <v>200000</v>
      </c>
      <c r="M77" s="36">
        <v>200000</v>
      </c>
      <c r="N77" s="36">
        <v>200000</v>
      </c>
      <c r="O77" s="36">
        <v>200000</v>
      </c>
      <c r="P77" s="36">
        <v>200000</v>
      </c>
      <c r="Q77" s="36">
        <v>200000</v>
      </c>
      <c r="R77" s="36">
        <v>200000</v>
      </c>
      <c r="S77" s="38">
        <f t="shared" si="11"/>
        <v>1400000</v>
      </c>
      <c r="T77" s="38">
        <v>0</v>
      </c>
      <c r="U77" s="44"/>
    </row>
    <row r="78" spans="1:21" ht="15.75" thickBot="1" x14ac:dyDescent="0.3">
      <c r="A78" s="159"/>
      <c r="B78" s="141"/>
      <c r="C78" s="132"/>
      <c r="D78" s="132"/>
      <c r="E78" s="17">
        <v>199</v>
      </c>
      <c r="F78" s="9" t="s">
        <v>56</v>
      </c>
      <c r="G78" s="34">
        <v>0</v>
      </c>
      <c r="H78" s="34">
        <v>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40">
        <f t="shared" si="11"/>
        <v>0</v>
      </c>
      <c r="T78" s="40">
        <v>0</v>
      </c>
      <c r="U78" s="40"/>
    </row>
    <row r="79" spans="1:21" s="11" customFormat="1" ht="15" customHeight="1" x14ac:dyDescent="0.25">
      <c r="A79" s="157">
        <v>9</v>
      </c>
      <c r="B79" s="163">
        <v>812797</v>
      </c>
      <c r="C79" s="166" t="s">
        <v>85</v>
      </c>
      <c r="D79" s="166" t="s">
        <v>86</v>
      </c>
      <c r="E79" s="18">
        <v>144</v>
      </c>
      <c r="F79" s="10" t="s">
        <v>51</v>
      </c>
      <c r="G79" s="35">
        <v>0</v>
      </c>
      <c r="H79" s="35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7">
        <f t="shared" si="11"/>
        <v>0</v>
      </c>
      <c r="T79" s="32">
        <f t="shared" ref="T79:T80" si="12">S79/12</f>
        <v>0</v>
      </c>
      <c r="U79" s="43"/>
    </row>
    <row r="80" spans="1:21" s="11" customFormat="1" x14ac:dyDescent="0.25">
      <c r="A80" s="158"/>
      <c r="B80" s="164"/>
      <c r="C80" s="167"/>
      <c r="D80" s="167"/>
      <c r="E80" s="19">
        <v>111</v>
      </c>
      <c r="F80" s="12" t="s">
        <v>57</v>
      </c>
      <c r="G80" s="36">
        <v>0</v>
      </c>
      <c r="H80" s="36">
        <v>0</v>
      </c>
      <c r="I80" s="36"/>
      <c r="J80" s="36"/>
      <c r="K80" s="36"/>
      <c r="L80" s="36"/>
      <c r="M80" s="36"/>
      <c r="N80" s="36"/>
      <c r="O80" s="36"/>
      <c r="P80" s="36">
        <v>7425200</v>
      </c>
      <c r="Q80" s="36">
        <v>7425200</v>
      </c>
      <c r="R80" s="36">
        <v>7425200</v>
      </c>
      <c r="S80" s="38">
        <f t="shared" si="11"/>
        <v>22275600</v>
      </c>
      <c r="T80" s="38">
        <f t="shared" si="12"/>
        <v>1856300</v>
      </c>
      <c r="U80" s="44">
        <f>S80+S81+S82+S83+S84+S85+S86+S87+T80+T81+T82+T83+T84+T85+T86+T87</f>
        <v>24731900</v>
      </c>
    </row>
    <row r="81" spans="1:21" s="11" customFormat="1" x14ac:dyDescent="0.25">
      <c r="A81" s="158"/>
      <c r="B81" s="164"/>
      <c r="C81" s="167"/>
      <c r="D81" s="167"/>
      <c r="E81" s="19">
        <v>145</v>
      </c>
      <c r="F81" s="6" t="s">
        <v>52</v>
      </c>
      <c r="G81" s="36">
        <v>0</v>
      </c>
      <c r="H81" s="36">
        <v>0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8">
        <f t="shared" si="11"/>
        <v>0</v>
      </c>
      <c r="T81" s="38">
        <f t="shared" si="6"/>
        <v>0</v>
      </c>
      <c r="U81" s="44"/>
    </row>
    <row r="82" spans="1:21" s="11" customFormat="1" x14ac:dyDescent="0.25">
      <c r="A82" s="158"/>
      <c r="B82" s="164"/>
      <c r="C82" s="167"/>
      <c r="D82" s="167"/>
      <c r="E82" s="19">
        <v>114</v>
      </c>
      <c r="F82" s="6" t="s">
        <v>53</v>
      </c>
      <c r="G82" s="36">
        <v>0</v>
      </c>
      <c r="H82" s="36">
        <v>0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8">
        <f t="shared" si="11"/>
        <v>0</v>
      </c>
      <c r="T82" s="38">
        <f t="shared" si="6"/>
        <v>0</v>
      </c>
      <c r="U82" s="44"/>
    </row>
    <row r="83" spans="1:21" s="11" customFormat="1" x14ac:dyDescent="0.25">
      <c r="A83" s="158"/>
      <c r="B83" s="164"/>
      <c r="C83" s="167"/>
      <c r="D83" s="167"/>
      <c r="E83" s="20">
        <v>230</v>
      </c>
      <c r="F83" s="6" t="s">
        <v>54</v>
      </c>
      <c r="G83" s="36">
        <v>0</v>
      </c>
      <c r="H83" s="36">
        <v>0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8">
        <f t="shared" si="11"/>
        <v>0</v>
      </c>
      <c r="T83" s="38">
        <v>0</v>
      </c>
      <c r="U83" s="44"/>
    </row>
    <row r="84" spans="1:21" s="11" customFormat="1" x14ac:dyDescent="0.25">
      <c r="A84" s="158"/>
      <c r="B84" s="164"/>
      <c r="C84" s="167"/>
      <c r="D84" s="167"/>
      <c r="E84" s="20">
        <v>123</v>
      </c>
      <c r="F84" s="6" t="s">
        <v>49</v>
      </c>
      <c r="G84" s="36">
        <v>0</v>
      </c>
      <c r="H84" s="36">
        <v>0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8">
        <f t="shared" si="11"/>
        <v>0</v>
      </c>
      <c r="T84" s="38">
        <f t="shared" si="6"/>
        <v>0</v>
      </c>
      <c r="U84" s="44"/>
    </row>
    <row r="85" spans="1:21" s="11" customFormat="1" x14ac:dyDescent="0.25">
      <c r="A85" s="158"/>
      <c r="B85" s="164"/>
      <c r="C85" s="167"/>
      <c r="D85" s="167"/>
      <c r="E85" s="20">
        <v>133</v>
      </c>
      <c r="F85" s="6" t="s">
        <v>55</v>
      </c>
      <c r="G85" s="36">
        <v>0</v>
      </c>
      <c r="H85" s="36">
        <v>0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8">
        <f t="shared" si="11"/>
        <v>0</v>
      </c>
      <c r="T85" s="38">
        <f t="shared" si="6"/>
        <v>0</v>
      </c>
      <c r="U85" s="44"/>
    </row>
    <row r="86" spans="1:21" s="11" customFormat="1" x14ac:dyDescent="0.25">
      <c r="A86" s="158"/>
      <c r="B86" s="164"/>
      <c r="C86" s="167"/>
      <c r="D86" s="167"/>
      <c r="E86" s="20">
        <v>191</v>
      </c>
      <c r="F86" s="6" t="s">
        <v>43</v>
      </c>
      <c r="G86" s="36">
        <v>0</v>
      </c>
      <c r="H86" s="36">
        <v>0</v>
      </c>
      <c r="I86" s="36"/>
      <c r="J86" s="36"/>
      <c r="K86" s="36"/>
      <c r="L86" s="36"/>
      <c r="M86" s="36"/>
      <c r="N86" s="36"/>
      <c r="O86" s="36"/>
      <c r="P86" s="36">
        <v>200000</v>
      </c>
      <c r="Q86" s="36">
        <v>200000</v>
      </c>
      <c r="R86" s="36">
        <v>200000</v>
      </c>
      <c r="S86" s="38">
        <f t="shared" si="11"/>
        <v>600000</v>
      </c>
      <c r="T86" s="38">
        <v>0</v>
      </c>
      <c r="U86" s="44"/>
    </row>
    <row r="87" spans="1:21" s="11" customFormat="1" ht="15.75" thickBot="1" x14ac:dyDescent="0.3">
      <c r="A87" s="159"/>
      <c r="B87" s="165"/>
      <c r="C87" s="168"/>
      <c r="D87" s="168"/>
      <c r="E87" s="21">
        <v>199</v>
      </c>
      <c r="F87" s="9" t="s">
        <v>56</v>
      </c>
      <c r="G87" s="34">
        <v>0</v>
      </c>
      <c r="H87" s="34">
        <v>0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40">
        <f t="shared" si="11"/>
        <v>0</v>
      </c>
      <c r="T87" s="40">
        <v>0</v>
      </c>
      <c r="U87" s="40"/>
    </row>
    <row r="88" spans="1:21" ht="15" customHeight="1" x14ac:dyDescent="0.25">
      <c r="A88" s="157">
        <v>10</v>
      </c>
      <c r="B88" s="139">
        <v>524970</v>
      </c>
      <c r="C88" s="130" t="s">
        <v>64</v>
      </c>
      <c r="D88" s="130" t="s">
        <v>15</v>
      </c>
      <c r="E88" s="14">
        <v>144</v>
      </c>
      <c r="F88" s="8" t="s">
        <v>51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7">
        <f t="shared" si="11"/>
        <v>0</v>
      </c>
      <c r="T88" s="32">
        <f t="shared" ref="T88:T148" si="13">S88/12</f>
        <v>0</v>
      </c>
      <c r="U88" s="37"/>
    </row>
    <row r="89" spans="1:21" x14ac:dyDescent="0.25">
      <c r="A89" s="158"/>
      <c r="B89" s="140"/>
      <c r="C89" s="131"/>
      <c r="D89" s="131"/>
      <c r="E89" s="15">
        <v>111</v>
      </c>
      <c r="F89" s="4" t="s">
        <v>57</v>
      </c>
      <c r="G89" s="33">
        <v>2909800</v>
      </c>
      <c r="H89" s="33">
        <v>2909800</v>
      </c>
      <c r="I89" s="33">
        <v>2909800</v>
      </c>
      <c r="J89" s="33">
        <v>2909800</v>
      </c>
      <c r="K89" s="33">
        <v>2909800</v>
      </c>
      <c r="L89" s="33">
        <v>2909800</v>
      </c>
      <c r="M89" s="33">
        <v>2909800</v>
      </c>
      <c r="N89" s="33">
        <v>2909800</v>
      </c>
      <c r="O89" s="33">
        <v>2909800</v>
      </c>
      <c r="P89" s="33">
        <v>2909800</v>
      </c>
      <c r="Q89" s="33">
        <v>2909800</v>
      </c>
      <c r="R89" s="33">
        <v>2909800</v>
      </c>
      <c r="S89" s="38">
        <f t="shared" si="11"/>
        <v>34917600</v>
      </c>
      <c r="T89" s="38">
        <f t="shared" si="13"/>
        <v>2909800</v>
      </c>
      <c r="U89" s="38">
        <f>S89+S90+S91+S92+S93+S94+S95+S96+T89+T90+T91+T92+T93+T94+T95+T96</f>
        <v>40027400</v>
      </c>
    </row>
    <row r="90" spans="1:21" x14ac:dyDescent="0.25">
      <c r="A90" s="158"/>
      <c r="B90" s="140"/>
      <c r="C90" s="131"/>
      <c r="D90" s="131"/>
      <c r="E90" s="15">
        <v>145</v>
      </c>
      <c r="F90" s="5" t="s">
        <v>52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8">
        <f t="shared" si="11"/>
        <v>0</v>
      </c>
      <c r="T90" s="38">
        <f t="shared" si="13"/>
        <v>0</v>
      </c>
      <c r="U90" s="38"/>
    </row>
    <row r="91" spans="1:21" x14ac:dyDescent="0.25">
      <c r="A91" s="158"/>
      <c r="B91" s="140"/>
      <c r="C91" s="131"/>
      <c r="D91" s="131"/>
      <c r="E91" s="15">
        <v>114</v>
      </c>
      <c r="F91" s="6" t="s">
        <v>53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8">
        <f t="shared" si="11"/>
        <v>0</v>
      </c>
      <c r="T91" s="38">
        <f t="shared" si="13"/>
        <v>0</v>
      </c>
      <c r="U91" s="38"/>
    </row>
    <row r="92" spans="1:21" x14ac:dyDescent="0.25">
      <c r="A92" s="158"/>
      <c r="B92" s="140"/>
      <c r="C92" s="131"/>
      <c r="D92" s="131"/>
      <c r="E92" s="16">
        <v>230</v>
      </c>
      <c r="F92" s="6" t="s">
        <v>54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8">
        <f t="shared" si="11"/>
        <v>0</v>
      </c>
      <c r="T92" s="38">
        <v>0</v>
      </c>
      <c r="U92" s="38"/>
    </row>
    <row r="93" spans="1:21" x14ac:dyDescent="0.25">
      <c r="A93" s="158"/>
      <c r="B93" s="140"/>
      <c r="C93" s="131"/>
      <c r="D93" s="131"/>
      <c r="E93" s="16">
        <v>123</v>
      </c>
      <c r="F93" s="6" t="s">
        <v>49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8">
        <f t="shared" si="11"/>
        <v>0</v>
      </c>
      <c r="T93" s="38">
        <f t="shared" si="13"/>
        <v>0</v>
      </c>
      <c r="U93" s="38"/>
    </row>
    <row r="94" spans="1:21" x14ac:dyDescent="0.25">
      <c r="A94" s="158"/>
      <c r="B94" s="140"/>
      <c r="C94" s="131"/>
      <c r="D94" s="131"/>
      <c r="E94" s="16">
        <v>133</v>
      </c>
      <c r="F94" s="6" t="s">
        <v>55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8">
        <f t="shared" si="11"/>
        <v>0</v>
      </c>
      <c r="T94" s="38">
        <f t="shared" si="13"/>
        <v>0</v>
      </c>
      <c r="U94" s="38"/>
    </row>
    <row r="95" spans="1:21" x14ac:dyDescent="0.25">
      <c r="A95" s="158"/>
      <c r="B95" s="140"/>
      <c r="C95" s="131"/>
      <c r="D95" s="131"/>
      <c r="E95" s="16">
        <v>191</v>
      </c>
      <c r="F95" s="6" t="s">
        <v>43</v>
      </c>
      <c r="G95" s="33">
        <v>0</v>
      </c>
      <c r="H95" s="33">
        <v>200000</v>
      </c>
      <c r="I95" s="33">
        <v>200000</v>
      </c>
      <c r="J95" s="33">
        <v>200000</v>
      </c>
      <c r="K95" s="33">
        <v>200000</v>
      </c>
      <c r="L95" s="33">
        <v>200000</v>
      </c>
      <c r="M95" s="33">
        <v>200000</v>
      </c>
      <c r="N95" s="33">
        <v>200000</v>
      </c>
      <c r="O95" s="33">
        <v>200000</v>
      </c>
      <c r="P95" s="33">
        <v>200000</v>
      </c>
      <c r="Q95" s="33">
        <v>200000</v>
      </c>
      <c r="R95" s="33">
        <v>200000</v>
      </c>
      <c r="S95" s="38">
        <f t="shared" si="11"/>
        <v>2200000</v>
      </c>
      <c r="T95" s="38">
        <v>0</v>
      </c>
      <c r="U95" s="38"/>
    </row>
    <row r="96" spans="1:21" ht="15.75" thickBot="1" x14ac:dyDescent="0.3">
      <c r="A96" s="159"/>
      <c r="B96" s="141"/>
      <c r="C96" s="132"/>
      <c r="D96" s="132"/>
      <c r="E96" s="17">
        <v>199</v>
      </c>
      <c r="F96" s="9" t="s">
        <v>56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40">
        <f t="shared" si="11"/>
        <v>0</v>
      </c>
      <c r="T96" s="40">
        <v>0</v>
      </c>
      <c r="U96" s="40"/>
    </row>
    <row r="97" spans="1:21" ht="15" customHeight="1" x14ac:dyDescent="0.25">
      <c r="A97" s="157">
        <v>11</v>
      </c>
      <c r="B97" s="139">
        <v>3810617</v>
      </c>
      <c r="C97" s="130" t="s">
        <v>60</v>
      </c>
      <c r="D97" s="130" t="s">
        <v>61</v>
      </c>
      <c r="E97" s="14">
        <v>144</v>
      </c>
      <c r="F97" s="8" t="s">
        <v>51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7">
        <f t="shared" si="11"/>
        <v>0</v>
      </c>
      <c r="T97" s="32">
        <f t="shared" ref="T97:T98" si="14">S97/12</f>
        <v>0</v>
      </c>
      <c r="U97" s="37"/>
    </row>
    <row r="98" spans="1:21" x14ac:dyDescent="0.25">
      <c r="A98" s="158"/>
      <c r="B98" s="140"/>
      <c r="C98" s="131"/>
      <c r="D98" s="131"/>
      <c r="E98" s="15">
        <v>111</v>
      </c>
      <c r="F98" s="4" t="s">
        <v>57</v>
      </c>
      <c r="G98" s="33">
        <v>2909800</v>
      </c>
      <c r="H98" s="33">
        <v>2909800</v>
      </c>
      <c r="I98" s="33">
        <v>2909800</v>
      </c>
      <c r="J98" s="33">
        <v>2909800</v>
      </c>
      <c r="K98" s="33">
        <v>2909800</v>
      </c>
      <c r="L98" s="33">
        <v>2909800</v>
      </c>
      <c r="M98" s="33">
        <v>2909800</v>
      </c>
      <c r="N98" s="33">
        <v>2909800</v>
      </c>
      <c r="O98" s="33">
        <v>2909800</v>
      </c>
      <c r="P98" s="33">
        <v>2909800</v>
      </c>
      <c r="Q98" s="33">
        <v>2909800</v>
      </c>
      <c r="R98" s="33">
        <v>2909800</v>
      </c>
      <c r="S98" s="38">
        <f t="shared" si="11"/>
        <v>34917600</v>
      </c>
      <c r="T98" s="38">
        <f t="shared" si="14"/>
        <v>2909800</v>
      </c>
      <c r="U98" s="38">
        <f>S98+S99+S100+S101+S102+S103+S104+S105+T98+T99+T100+T101+T102+T103+T104+T105</f>
        <v>40027400</v>
      </c>
    </row>
    <row r="99" spans="1:21" x14ac:dyDescent="0.25">
      <c r="A99" s="158"/>
      <c r="B99" s="140"/>
      <c r="C99" s="131"/>
      <c r="D99" s="131"/>
      <c r="E99" s="15">
        <v>145</v>
      </c>
      <c r="F99" s="5" t="s">
        <v>52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8">
        <f t="shared" si="11"/>
        <v>0</v>
      </c>
      <c r="T99" s="38">
        <f t="shared" si="13"/>
        <v>0</v>
      </c>
      <c r="U99" s="38"/>
    </row>
    <row r="100" spans="1:21" x14ac:dyDescent="0.25">
      <c r="A100" s="158"/>
      <c r="B100" s="140"/>
      <c r="C100" s="131"/>
      <c r="D100" s="131"/>
      <c r="E100" s="15">
        <v>114</v>
      </c>
      <c r="F100" s="6" t="s">
        <v>53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8">
        <f t="shared" si="11"/>
        <v>0</v>
      </c>
      <c r="T100" s="38">
        <f t="shared" si="13"/>
        <v>0</v>
      </c>
      <c r="U100" s="38"/>
    </row>
    <row r="101" spans="1:21" x14ac:dyDescent="0.25">
      <c r="A101" s="158"/>
      <c r="B101" s="140"/>
      <c r="C101" s="131"/>
      <c r="D101" s="131"/>
      <c r="E101" s="16">
        <v>230</v>
      </c>
      <c r="F101" s="6" t="s">
        <v>54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8">
        <f t="shared" si="11"/>
        <v>0</v>
      </c>
      <c r="T101" s="38">
        <v>0</v>
      </c>
      <c r="U101" s="38"/>
    </row>
    <row r="102" spans="1:21" x14ac:dyDescent="0.25">
      <c r="A102" s="158"/>
      <c r="B102" s="140"/>
      <c r="C102" s="131"/>
      <c r="D102" s="131"/>
      <c r="E102" s="16">
        <v>123</v>
      </c>
      <c r="F102" s="6" t="s">
        <v>49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8">
        <f t="shared" si="11"/>
        <v>0</v>
      </c>
      <c r="T102" s="38">
        <f t="shared" si="13"/>
        <v>0</v>
      </c>
      <c r="U102" s="38"/>
    </row>
    <row r="103" spans="1:21" x14ac:dyDescent="0.25">
      <c r="A103" s="158"/>
      <c r="B103" s="140"/>
      <c r="C103" s="131"/>
      <c r="D103" s="131"/>
      <c r="E103" s="16">
        <v>133</v>
      </c>
      <c r="F103" s="6" t="s">
        <v>55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8">
        <f t="shared" si="11"/>
        <v>0</v>
      </c>
      <c r="T103" s="38">
        <f t="shared" si="13"/>
        <v>0</v>
      </c>
      <c r="U103" s="38"/>
    </row>
    <row r="104" spans="1:21" x14ac:dyDescent="0.25">
      <c r="A104" s="158"/>
      <c r="B104" s="140"/>
      <c r="C104" s="131"/>
      <c r="D104" s="131"/>
      <c r="E104" s="16">
        <v>191</v>
      </c>
      <c r="F104" s="6" t="s">
        <v>43</v>
      </c>
      <c r="G104" s="33">
        <v>0</v>
      </c>
      <c r="H104" s="33">
        <v>200000</v>
      </c>
      <c r="I104" s="33">
        <v>200000</v>
      </c>
      <c r="J104" s="33">
        <v>200000</v>
      </c>
      <c r="K104" s="33">
        <v>200000</v>
      </c>
      <c r="L104" s="33">
        <v>200000</v>
      </c>
      <c r="M104" s="33">
        <v>200000</v>
      </c>
      <c r="N104" s="33">
        <v>200000</v>
      </c>
      <c r="O104" s="33">
        <v>200000</v>
      </c>
      <c r="P104" s="33">
        <v>200000</v>
      </c>
      <c r="Q104" s="33">
        <v>200000</v>
      </c>
      <c r="R104" s="33">
        <v>200000</v>
      </c>
      <c r="S104" s="38">
        <f t="shared" si="11"/>
        <v>2200000</v>
      </c>
      <c r="T104" s="38">
        <v>0</v>
      </c>
      <c r="U104" s="38"/>
    </row>
    <row r="105" spans="1:21" ht="15.75" thickBot="1" x14ac:dyDescent="0.3">
      <c r="A105" s="159"/>
      <c r="B105" s="141"/>
      <c r="C105" s="132"/>
      <c r="D105" s="132"/>
      <c r="E105" s="17">
        <v>199</v>
      </c>
      <c r="F105" s="9" t="s">
        <v>56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40">
        <f t="shared" si="11"/>
        <v>0</v>
      </c>
      <c r="T105" s="40">
        <v>0</v>
      </c>
      <c r="U105" s="40"/>
    </row>
    <row r="106" spans="1:21" ht="15" customHeight="1" x14ac:dyDescent="0.25">
      <c r="A106" s="157">
        <v>12</v>
      </c>
      <c r="B106" s="139">
        <v>1541449</v>
      </c>
      <c r="C106" s="130" t="s">
        <v>13</v>
      </c>
      <c r="D106" s="130" t="s">
        <v>14</v>
      </c>
      <c r="E106" s="14">
        <v>144</v>
      </c>
      <c r="F106" s="8" t="s">
        <v>51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7">
        <f t="shared" si="11"/>
        <v>0</v>
      </c>
      <c r="T106" s="32">
        <f t="shared" ref="T106:T107" si="15">S106/12</f>
        <v>0</v>
      </c>
      <c r="U106" s="37"/>
    </row>
    <row r="107" spans="1:21" x14ac:dyDescent="0.25">
      <c r="A107" s="158"/>
      <c r="B107" s="140"/>
      <c r="C107" s="131"/>
      <c r="D107" s="131"/>
      <c r="E107" s="15">
        <v>111</v>
      </c>
      <c r="F107" s="4" t="s">
        <v>57</v>
      </c>
      <c r="G107" s="33">
        <v>2909800</v>
      </c>
      <c r="H107" s="33">
        <v>2909800</v>
      </c>
      <c r="I107" s="33">
        <v>2909800</v>
      </c>
      <c r="J107" s="33">
        <v>2909800</v>
      </c>
      <c r="K107" s="33">
        <v>2909800</v>
      </c>
      <c r="L107" s="33">
        <v>2909800</v>
      </c>
      <c r="M107" s="33">
        <v>2909800</v>
      </c>
      <c r="N107" s="33">
        <v>2909800</v>
      </c>
      <c r="O107" s="33">
        <v>2909800</v>
      </c>
      <c r="P107" s="33">
        <v>2909800</v>
      </c>
      <c r="Q107" s="33">
        <v>2909800</v>
      </c>
      <c r="R107" s="33">
        <v>2909800</v>
      </c>
      <c r="S107" s="38">
        <f t="shared" si="11"/>
        <v>34917600</v>
      </c>
      <c r="T107" s="38">
        <f t="shared" si="15"/>
        <v>2909800</v>
      </c>
      <c r="U107" s="38">
        <f>S107+S108+S109+S110+S111+S112+S113+S114+T107+T108+T109+T110+T111+T112+T113+T114</f>
        <v>41527400</v>
      </c>
    </row>
    <row r="108" spans="1:21" x14ac:dyDescent="0.25">
      <c r="A108" s="158"/>
      <c r="B108" s="140"/>
      <c r="C108" s="131"/>
      <c r="D108" s="131"/>
      <c r="E108" s="15">
        <v>145</v>
      </c>
      <c r="F108" s="5" t="s">
        <v>52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8">
        <f t="shared" si="11"/>
        <v>0</v>
      </c>
      <c r="T108" s="38">
        <f t="shared" si="13"/>
        <v>0</v>
      </c>
      <c r="U108" s="38"/>
    </row>
    <row r="109" spans="1:21" x14ac:dyDescent="0.25">
      <c r="A109" s="158"/>
      <c r="B109" s="140"/>
      <c r="C109" s="131"/>
      <c r="D109" s="131"/>
      <c r="E109" s="15">
        <v>114</v>
      </c>
      <c r="F109" s="6" t="s">
        <v>53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8">
        <f t="shared" si="11"/>
        <v>0</v>
      </c>
      <c r="T109" s="38">
        <f t="shared" si="13"/>
        <v>0</v>
      </c>
      <c r="U109" s="38"/>
    </row>
    <row r="110" spans="1:21" x14ac:dyDescent="0.25">
      <c r="A110" s="158"/>
      <c r="B110" s="140"/>
      <c r="C110" s="131"/>
      <c r="D110" s="131"/>
      <c r="E110" s="16">
        <v>230</v>
      </c>
      <c r="F110" s="6" t="s">
        <v>54</v>
      </c>
      <c r="G110" s="33">
        <v>0</v>
      </c>
      <c r="H110" s="33">
        <v>0</v>
      </c>
      <c r="I110" s="33">
        <v>1500000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8">
        <f t="shared" si="11"/>
        <v>1500000</v>
      </c>
      <c r="T110" s="38">
        <v>0</v>
      </c>
      <c r="U110" s="38"/>
    </row>
    <row r="111" spans="1:21" x14ac:dyDescent="0.25">
      <c r="A111" s="158"/>
      <c r="B111" s="140"/>
      <c r="C111" s="131"/>
      <c r="D111" s="131"/>
      <c r="E111" s="16">
        <v>123</v>
      </c>
      <c r="F111" s="6" t="s">
        <v>49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8">
        <f t="shared" si="11"/>
        <v>0</v>
      </c>
      <c r="T111" s="38">
        <f t="shared" si="13"/>
        <v>0</v>
      </c>
      <c r="U111" s="38"/>
    </row>
    <row r="112" spans="1:21" x14ac:dyDescent="0.25">
      <c r="A112" s="158"/>
      <c r="B112" s="140"/>
      <c r="C112" s="131"/>
      <c r="D112" s="131"/>
      <c r="E112" s="16">
        <v>133</v>
      </c>
      <c r="F112" s="6" t="s">
        <v>55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8">
        <f t="shared" si="11"/>
        <v>0</v>
      </c>
      <c r="T112" s="38">
        <f t="shared" si="13"/>
        <v>0</v>
      </c>
      <c r="U112" s="38"/>
    </row>
    <row r="113" spans="1:21" x14ac:dyDescent="0.25">
      <c r="A113" s="158"/>
      <c r="B113" s="140"/>
      <c r="C113" s="131"/>
      <c r="D113" s="131"/>
      <c r="E113" s="16">
        <v>191</v>
      </c>
      <c r="F113" s="6" t="s">
        <v>43</v>
      </c>
      <c r="G113" s="33">
        <v>0</v>
      </c>
      <c r="H113" s="33">
        <v>200000</v>
      </c>
      <c r="I113" s="33">
        <v>200000</v>
      </c>
      <c r="J113" s="33">
        <v>200000</v>
      </c>
      <c r="K113" s="33">
        <v>200000</v>
      </c>
      <c r="L113" s="33">
        <v>200000</v>
      </c>
      <c r="M113" s="33">
        <v>200000</v>
      </c>
      <c r="N113" s="33">
        <v>200000</v>
      </c>
      <c r="O113" s="33">
        <v>200000</v>
      </c>
      <c r="P113" s="33">
        <v>200000</v>
      </c>
      <c r="Q113" s="33">
        <v>200000</v>
      </c>
      <c r="R113" s="33">
        <v>200000</v>
      </c>
      <c r="S113" s="38">
        <f t="shared" si="11"/>
        <v>2200000</v>
      </c>
      <c r="T113" s="38">
        <v>0</v>
      </c>
      <c r="U113" s="38"/>
    </row>
    <row r="114" spans="1:21" ht="15.75" thickBot="1" x14ac:dyDescent="0.3">
      <c r="A114" s="159"/>
      <c r="B114" s="141"/>
      <c r="C114" s="132"/>
      <c r="D114" s="132"/>
      <c r="E114" s="17">
        <v>199</v>
      </c>
      <c r="F114" s="9" t="s">
        <v>56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40">
        <f t="shared" si="11"/>
        <v>0</v>
      </c>
      <c r="T114" s="40">
        <v>0</v>
      </c>
      <c r="U114" s="40"/>
    </row>
    <row r="115" spans="1:21" ht="15" customHeight="1" x14ac:dyDescent="0.25">
      <c r="A115" s="157">
        <v>13</v>
      </c>
      <c r="B115" s="139">
        <v>331226</v>
      </c>
      <c r="C115" s="130" t="s">
        <v>62</v>
      </c>
      <c r="D115" s="130" t="s">
        <v>63</v>
      </c>
      <c r="E115" s="14">
        <v>144</v>
      </c>
      <c r="F115" s="8" t="s">
        <v>51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7">
        <f t="shared" si="11"/>
        <v>0</v>
      </c>
      <c r="T115" s="32">
        <f t="shared" ref="T115:T116" si="16">S115/12</f>
        <v>0</v>
      </c>
      <c r="U115" s="37"/>
    </row>
    <row r="116" spans="1:21" x14ac:dyDescent="0.25">
      <c r="A116" s="158"/>
      <c r="B116" s="140"/>
      <c r="C116" s="131"/>
      <c r="D116" s="131"/>
      <c r="E116" s="15">
        <v>111</v>
      </c>
      <c r="F116" s="4" t="s">
        <v>57</v>
      </c>
      <c r="G116" s="33">
        <v>2909800</v>
      </c>
      <c r="H116" s="33">
        <v>2909800</v>
      </c>
      <c r="I116" s="33">
        <v>2909800</v>
      </c>
      <c r="J116" s="33">
        <v>2909800</v>
      </c>
      <c r="K116" s="33">
        <v>2909800</v>
      </c>
      <c r="L116" s="33">
        <v>2909800</v>
      </c>
      <c r="M116" s="33">
        <v>2909800</v>
      </c>
      <c r="N116" s="33">
        <v>2909800</v>
      </c>
      <c r="O116" s="33">
        <v>2909800</v>
      </c>
      <c r="P116" s="33">
        <v>2909800</v>
      </c>
      <c r="Q116" s="33">
        <v>2909800</v>
      </c>
      <c r="R116" s="33">
        <v>2909800</v>
      </c>
      <c r="S116" s="38">
        <f t="shared" si="11"/>
        <v>34917600</v>
      </c>
      <c r="T116" s="38">
        <f t="shared" si="16"/>
        <v>2909800</v>
      </c>
      <c r="U116" s="38">
        <f>S116+S117+S118+S119+S120+S121+S122+S123+T116+T117+T118+T119+T120+T121+T122+T123</f>
        <v>40027400</v>
      </c>
    </row>
    <row r="117" spans="1:21" x14ac:dyDescent="0.25">
      <c r="A117" s="158"/>
      <c r="B117" s="140"/>
      <c r="C117" s="131"/>
      <c r="D117" s="131"/>
      <c r="E117" s="15">
        <v>145</v>
      </c>
      <c r="F117" s="5" t="s">
        <v>52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8">
        <f t="shared" si="11"/>
        <v>0</v>
      </c>
      <c r="T117" s="38">
        <f t="shared" si="13"/>
        <v>0</v>
      </c>
      <c r="U117" s="38"/>
    </row>
    <row r="118" spans="1:21" x14ac:dyDescent="0.25">
      <c r="A118" s="158"/>
      <c r="B118" s="140"/>
      <c r="C118" s="131"/>
      <c r="D118" s="131"/>
      <c r="E118" s="15">
        <v>114</v>
      </c>
      <c r="F118" s="6" t="s">
        <v>53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8">
        <f t="shared" si="11"/>
        <v>0</v>
      </c>
      <c r="T118" s="38">
        <f t="shared" si="13"/>
        <v>0</v>
      </c>
      <c r="U118" s="38"/>
    </row>
    <row r="119" spans="1:21" x14ac:dyDescent="0.25">
      <c r="A119" s="158"/>
      <c r="B119" s="140"/>
      <c r="C119" s="131"/>
      <c r="D119" s="131"/>
      <c r="E119" s="16">
        <v>230</v>
      </c>
      <c r="F119" s="6" t="s">
        <v>54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8">
        <f t="shared" si="11"/>
        <v>0</v>
      </c>
      <c r="T119" s="38">
        <v>0</v>
      </c>
      <c r="U119" s="38"/>
    </row>
    <row r="120" spans="1:21" x14ac:dyDescent="0.25">
      <c r="A120" s="158"/>
      <c r="B120" s="140"/>
      <c r="C120" s="131"/>
      <c r="D120" s="131"/>
      <c r="E120" s="16">
        <v>123</v>
      </c>
      <c r="F120" s="6" t="s">
        <v>49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8">
        <f t="shared" si="11"/>
        <v>0</v>
      </c>
      <c r="T120" s="38">
        <f t="shared" si="13"/>
        <v>0</v>
      </c>
      <c r="U120" s="38"/>
    </row>
    <row r="121" spans="1:21" x14ac:dyDescent="0.25">
      <c r="A121" s="158"/>
      <c r="B121" s="140"/>
      <c r="C121" s="131"/>
      <c r="D121" s="131"/>
      <c r="E121" s="16">
        <v>133</v>
      </c>
      <c r="F121" s="6" t="s">
        <v>55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8">
        <f t="shared" si="11"/>
        <v>0</v>
      </c>
      <c r="T121" s="38">
        <f t="shared" si="13"/>
        <v>0</v>
      </c>
      <c r="U121" s="38"/>
    </row>
    <row r="122" spans="1:21" x14ac:dyDescent="0.25">
      <c r="A122" s="158"/>
      <c r="B122" s="140"/>
      <c r="C122" s="131"/>
      <c r="D122" s="131"/>
      <c r="E122" s="16">
        <v>191</v>
      </c>
      <c r="F122" s="6" t="s">
        <v>43</v>
      </c>
      <c r="G122" s="33">
        <v>0</v>
      </c>
      <c r="H122" s="33">
        <v>200000</v>
      </c>
      <c r="I122" s="33">
        <v>200000</v>
      </c>
      <c r="J122" s="33">
        <v>200000</v>
      </c>
      <c r="K122" s="33">
        <v>200000</v>
      </c>
      <c r="L122" s="33">
        <v>200000</v>
      </c>
      <c r="M122" s="33">
        <v>200000</v>
      </c>
      <c r="N122" s="33">
        <v>200000</v>
      </c>
      <c r="O122" s="33">
        <v>200000</v>
      </c>
      <c r="P122" s="33">
        <v>200000</v>
      </c>
      <c r="Q122" s="33">
        <v>200000</v>
      </c>
      <c r="R122" s="33">
        <v>200000</v>
      </c>
      <c r="S122" s="38">
        <f t="shared" si="11"/>
        <v>2200000</v>
      </c>
      <c r="T122" s="38">
        <v>0</v>
      </c>
      <c r="U122" s="38"/>
    </row>
    <row r="123" spans="1:21" ht="15.75" thickBot="1" x14ac:dyDescent="0.3">
      <c r="A123" s="159"/>
      <c r="B123" s="141"/>
      <c r="C123" s="132"/>
      <c r="D123" s="132"/>
      <c r="E123" s="17">
        <v>199</v>
      </c>
      <c r="F123" s="9" t="s">
        <v>56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40">
        <f t="shared" si="11"/>
        <v>0</v>
      </c>
      <c r="T123" s="40">
        <v>0</v>
      </c>
      <c r="U123" s="40"/>
    </row>
    <row r="124" spans="1:21" ht="15" customHeight="1" x14ac:dyDescent="0.25">
      <c r="A124" s="157">
        <v>14</v>
      </c>
      <c r="B124" s="139">
        <v>5148319</v>
      </c>
      <c r="C124" s="130" t="s">
        <v>45</v>
      </c>
      <c r="D124" s="130" t="s">
        <v>46</v>
      </c>
      <c r="E124" s="14">
        <v>144</v>
      </c>
      <c r="F124" s="8" t="s">
        <v>51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7">
        <f t="shared" si="11"/>
        <v>0</v>
      </c>
      <c r="T124" s="32">
        <f t="shared" ref="T124:T125" si="17">S124/12</f>
        <v>0</v>
      </c>
      <c r="U124" s="37"/>
    </row>
    <row r="125" spans="1:21" x14ac:dyDescent="0.25">
      <c r="A125" s="158"/>
      <c r="B125" s="140"/>
      <c r="C125" s="131"/>
      <c r="D125" s="131"/>
      <c r="E125" s="15">
        <v>111</v>
      </c>
      <c r="F125" s="4" t="s">
        <v>57</v>
      </c>
      <c r="G125" s="33">
        <v>2909800</v>
      </c>
      <c r="H125" s="33">
        <v>2909800</v>
      </c>
      <c r="I125" s="33">
        <v>2909800</v>
      </c>
      <c r="J125" s="33">
        <v>2909800</v>
      </c>
      <c r="K125" s="33">
        <v>2909800</v>
      </c>
      <c r="L125" s="33">
        <v>2909800</v>
      </c>
      <c r="M125" s="33">
        <v>2909800</v>
      </c>
      <c r="N125" s="33">
        <v>2909800</v>
      </c>
      <c r="O125" s="33">
        <v>2909800</v>
      </c>
      <c r="P125" s="33">
        <v>2909800</v>
      </c>
      <c r="Q125" s="33">
        <v>2909800</v>
      </c>
      <c r="R125" s="33">
        <v>2909800</v>
      </c>
      <c r="S125" s="38">
        <f t="shared" si="11"/>
        <v>34917600</v>
      </c>
      <c r="T125" s="38">
        <f t="shared" si="17"/>
        <v>2909800</v>
      </c>
      <c r="U125" s="38">
        <f>S125+S126+S127+S128+S129+S130+S131+S132+T125+T126+T127+T128+T129+T130+T131+T132</f>
        <v>50934250</v>
      </c>
    </row>
    <row r="126" spans="1:21" x14ac:dyDescent="0.25">
      <c r="A126" s="158"/>
      <c r="B126" s="140"/>
      <c r="C126" s="131"/>
      <c r="D126" s="131"/>
      <c r="E126" s="15">
        <v>145</v>
      </c>
      <c r="F126" s="5" t="s">
        <v>52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8">
        <f t="shared" si="11"/>
        <v>0</v>
      </c>
      <c r="T126" s="38">
        <f t="shared" si="13"/>
        <v>0</v>
      </c>
      <c r="U126" s="38"/>
    </row>
    <row r="127" spans="1:21" x14ac:dyDescent="0.25">
      <c r="A127" s="158"/>
      <c r="B127" s="140"/>
      <c r="C127" s="131"/>
      <c r="D127" s="131"/>
      <c r="E127" s="15">
        <v>114</v>
      </c>
      <c r="F127" s="6" t="s">
        <v>53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8">
        <f t="shared" si="11"/>
        <v>0</v>
      </c>
      <c r="T127" s="38">
        <f t="shared" si="13"/>
        <v>0</v>
      </c>
      <c r="U127" s="38"/>
    </row>
    <row r="128" spans="1:21" x14ac:dyDescent="0.25">
      <c r="A128" s="158"/>
      <c r="B128" s="140"/>
      <c r="C128" s="131"/>
      <c r="D128" s="131"/>
      <c r="E128" s="16">
        <v>230</v>
      </c>
      <c r="F128" s="6" t="s">
        <v>54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64">
        <v>650000</v>
      </c>
      <c r="M128" s="33">
        <v>0</v>
      </c>
      <c r="N128" s="64">
        <v>300000</v>
      </c>
      <c r="O128" s="64">
        <v>500000</v>
      </c>
      <c r="P128" s="33">
        <v>0</v>
      </c>
      <c r="Q128" s="33">
        <v>0</v>
      </c>
      <c r="R128" s="33">
        <v>0</v>
      </c>
      <c r="S128" s="38">
        <f t="shared" si="11"/>
        <v>1450000</v>
      </c>
      <c r="T128" s="38">
        <v>0</v>
      </c>
      <c r="U128" s="38"/>
    </row>
    <row r="129" spans="1:21" x14ac:dyDescent="0.25">
      <c r="A129" s="158"/>
      <c r="B129" s="140"/>
      <c r="C129" s="131"/>
      <c r="D129" s="131"/>
      <c r="E129" s="16">
        <v>123</v>
      </c>
      <c r="F129" s="6" t="s">
        <v>49</v>
      </c>
      <c r="G129" s="33">
        <v>0</v>
      </c>
      <c r="H129" s="33">
        <v>0</v>
      </c>
      <c r="I129" s="33">
        <v>872940</v>
      </c>
      <c r="J129" s="33">
        <v>872940</v>
      </c>
      <c r="K129" s="33">
        <v>872940</v>
      </c>
      <c r="L129" s="33">
        <v>872940</v>
      </c>
      <c r="M129" s="33">
        <v>872940</v>
      </c>
      <c r="N129" s="33">
        <v>872940</v>
      </c>
      <c r="O129" s="33">
        <v>872940</v>
      </c>
      <c r="P129" s="33">
        <v>872940</v>
      </c>
      <c r="Q129" s="33">
        <v>872940</v>
      </c>
      <c r="R129" s="33">
        <v>872940</v>
      </c>
      <c r="S129" s="38">
        <f t="shared" si="11"/>
        <v>8729400</v>
      </c>
      <c r="T129" s="38">
        <f t="shared" si="13"/>
        <v>727450</v>
      </c>
      <c r="U129" s="38"/>
    </row>
    <row r="130" spans="1:21" x14ac:dyDescent="0.25">
      <c r="A130" s="158"/>
      <c r="B130" s="140"/>
      <c r="C130" s="131"/>
      <c r="D130" s="131"/>
      <c r="E130" s="16">
        <v>133</v>
      </c>
      <c r="F130" s="6" t="s">
        <v>55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8">
        <f t="shared" si="11"/>
        <v>0</v>
      </c>
      <c r="T130" s="38">
        <f t="shared" si="13"/>
        <v>0</v>
      </c>
      <c r="U130" s="38"/>
    </row>
    <row r="131" spans="1:21" x14ac:dyDescent="0.25">
      <c r="A131" s="158"/>
      <c r="B131" s="140"/>
      <c r="C131" s="131"/>
      <c r="D131" s="131"/>
      <c r="E131" s="16">
        <v>191</v>
      </c>
      <c r="F131" s="6" t="s">
        <v>43</v>
      </c>
      <c r="G131" s="33">
        <v>0</v>
      </c>
      <c r="H131" s="33">
        <v>200000</v>
      </c>
      <c r="I131" s="33">
        <v>200000</v>
      </c>
      <c r="J131" s="33">
        <v>200000</v>
      </c>
      <c r="K131" s="33">
        <v>200000</v>
      </c>
      <c r="L131" s="33">
        <v>200000</v>
      </c>
      <c r="M131" s="33">
        <v>200000</v>
      </c>
      <c r="N131" s="33">
        <v>200000</v>
      </c>
      <c r="O131" s="33">
        <v>200000</v>
      </c>
      <c r="P131" s="33">
        <v>200000</v>
      </c>
      <c r="Q131" s="33">
        <v>200000</v>
      </c>
      <c r="R131" s="33">
        <v>200000</v>
      </c>
      <c r="S131" s="38">
        <f t="shared" si="11"/>
        <v>2200000</v>
      </c>
      <c r="T131" s="38">
        <v>0</v>
      </c>
      <c r="U131" s="38"/>
    </row>
    <row r="132" spans="1:21" ht="15.75" thickBot="1" x14ac:dyDescent="0.3">
      <c r="A132" s="159"/>
      <c r="B132" s="141"/>
      <c r="C132" s="132"/>
      <c r="D132" s="132"/>
      <c r="E132" s="17">
        <v>199</v>
      </c>
      <c r="F132" s="9" t="s">
        <v>56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40">
        <f t="shared" si="11"/>
        <v>0</v>
      </c>
      <c r="T132" s="40">
        <v>0</v>
      </c>
      <c r="U132" s="40"/>
    </row>
    <row r="133" spans="1:21" x14ac:dyDescent="0.25">
      <c r="A133" s="157">
        <v>16</v>
      </c>
      <c r="B133" s="139">
        <v>3350638</v>
      </c>
      <c r="C133" s="130" t="s">
        <v>18</v>
      </c>
      <c r="D133" s="130" t="s">
        <v>19</v>
      </c>
      <c r="E133" s="14">
        <v>144</v>
      </c>
      <c r="F133" s="8" t="s">
        <v>51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7">
        <f t="shared" ref="S133:S196" si="18">G133+H133+I133+J133+K133+L133+M133+N133+O133+P133+Q133+R133</f>
        <v>0</v>
      </c>
      <c r="T133" s="32">
        <f t="shared" ref="T133:T134" si="19">S133/12</f>
        <v>0</v>
      </c>
      <c r="U133" s="37"/>
    </row>
    <row r="134" spans="1:21" x14ac:dyDescent="0.25">
      <c r="A134" s="158"/>
      <c r="B134" s="140"/>
      <c r="C134" s="131"/>
      <c r="D134" s="131"/>
      <c r="E134" s="15">
        <v>111</v>
      </c>
      <c r="F134" s="4" t="s">
        <v>57</v>
      </c>
      <c r="G134" s="33">
        <v>2688500</v>
      </c>
      <c r="H134" s="33">
        <v>2688500</v>
      </c>
      <c r="I134" s="33">
        <v>2688500</v>
      </c>
      <c r="J134" s="33">
        <v>2688500</v>
      </c>
      <c r="K134" s="33">
        <v>2688500</v>
      </c>
      <c r="L134" s="33">
        <v>2688500</v>
      </c>
      <c r="M134" s="33">
        <v>2688500</v>
      </c>
      <c r="N134" s="33">
        <v>2688500</v>
      </c>
      <c r="O134" s="33">
        <v>2688500</v>
      </c>
      <c r="P134" s="33">
        <v>2688500</v>
      </c>
      <c r="Q134" s="33">
        <v>2688500</v>
      </c>
      <c r="R134" s="33">
        <v>2688500</v>
      </c>
      <c r="S134" s="38">
        <f t="shared" si="18"/>
        <v>32262000</v>
      </c>
      <c r="T134" s="38">
        <f t="shared" si="19"/>
        <v>2688500</v>
      </c>
      <c r="U134" s="38">
        <f>S134+S135+S136+S137+S138+S139+S140+S141+T134+T135+T136+T137+T138+T139+T140+T141</f>
        <v>47444675</v>
      </c>
    </row>
    <row r="135" spans="1:21" x14ac:dyDescent="0.25">
      <c r="A135" s="158"/>
      <c r="B135" s="140"/>
      <c r="C135" s="131"/>
      <c r="D135" s="131"/>
      <c r="E135" s="15">
        <v>145</v>
      </c>
      <c r="F135" s="5" t="s">
        <v>52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8">
        <f t="shared" si="18"/>
        <v>0</v>
      </c>
      <c r="T135" s="38">
        <f t="shared" si="13"/>
        <v>0</v>
      </c>
      <c r="U135" s="38"/>
    </row>
    <row r="136" spans="1:21" x14ac:dyDescent="0.25">
      <c r="A136" s="158"/>
      <c r="B136" s="140"/>
      <c r="C136" s="131"/>
      <c r="D136" s="131"/>
      <c r="E136" s="15">
        <v>114</v>
      </c>
      <c r="F136" s="6" t="s">
        <v>53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8">
        <f t="shared" si="18"/>
        <v>0</v>
      </c>
      <c r="T136" s="38">
        <f t="shared" si="13"/>
        <v>0</v>
      </c>
      <c r="U136" s="38"/>
    </row>
    <row r="137" spans="1:21" x14ac:dyDescent="0.25">
      <c r="A137" s="158"/>
      <c r="B137" s="140"/>
      <c r="C137" s="131"/>
      <c r="D137" s="131"/>
      <c r="E137" s="16">
        <v>230</v>
      </c>
      <c r="F137" s="6" t="s">
        <v>54</v>
      </c>
      <c r="G137" s="33">
        <v>0</v>
      </c>
      <c r="H137" s="33">
        <v>0</v>
      </c>
      <c r="I137" s="33">
        <v>0</v>
      </c>
      <c r="J137" s="64">
        <v>600000</v>
      </c>
      <c r="K137" s="33">
        <v>0</v>
      </c>
      <c r="L137" s="33">
        <v>0</v>
      </c>
      <c r="M137" s="64">
        <v>500000</v>
      </c>
      <c r="N137" s="64">
        <v>250000</v>
      </c>
      <c r="O137" s="33">
        <v>0</v>
      </c>
      <c r="P137" s="33">
        <v>0</v>
      </c>
      <c r="Q137" s="33">
        <v>0</v>
      </c>
      <c r="R137" s="33">
        <v>0</v>
      </c>
      <c r="S137" s="38">
        <f>G137+H137+I137+J139+K137+L137+M137+N137+O137+P137+Q137+R137</f>
        <v>1556550</v>
      </c>
      <c r="T137" s="38">
        <v>0</v>
      </c>
      <c r="U137" s="38"/>
    </row>
    <row r="138" spans="1:21" x14ac:dyDescent="0.25">
      <c r="A138" s="158"/>
      <c r="B138" s="140"/>
      <c r="C138" s="131"/>
      <c r="D138" s="131"/>
      <c r="E138" s="16">
        <v>123</v>
      </c>
      <c r="F138" s="6" t="s">
        <v>49</v>
      </c>
      <c r="G138" s="33">
        <v>0</v>
      </c>
      <c r="H138" s="33">
        <v>0</v>
      </c>
      <c r="I138" s="33">
        <v>0</v>
      </c>
      <c r="J138" s="65"/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8">
        <f t="shared" si="18"/>
        <v>0</v>
      </c>
      <c r="T138" s="38">
        <f t="shared" si="13"/>
        <v>0</v>
      </c>
      <c r="U138" s="38"/>
    </row>
    <row r="139" spans="1:21" x14ac:dyDescent="0.25">
      <c r="A139" s="158"/>
      <c r="B139" s="140"/>
      <c r="C139" s="131"/>
      <c r="D139" s="131"/>
      <c r="E139" s="16">
        <v>133</v>
      </c>
      <c r="F139" s="6" t="s">
        <v>55</v>
      </c>
      <c r="G139" s="33">
        <v>0</v>
      </c>
      <c r="H139" s="33">
        <v>0</v>
      </c>
      <c r="I139" s="66">
        <v>806550</v>
      </c>
      <c r="J139" s="66">
        <v>806550</v>
      </c>
      <c r="K139" s="66">
        <v>806550</v>
      </c>
      <c r="L139" s="66">
        <v>806550</v>
      </c>
      <c r="M139" s="66">
        <v>806550</v>
      </c>
      <c r="N139" s="66">
        <v>806550</v>
      </c>
      <c r="O139" s="66">
        <v>806550</v>
      </c>
      <c r="P139" s="66">
        <v>806550</v>
      </c>
      <c r="Q139" s="66">
        <v>806550</v>
      </c>
      <c r="R139" s="66">
        <v>806550</v>
      </c>
      <c r="S139" s="38">
        <f>G139+H139+I139+J139+K139+L139+M139+N139+O139+P139+Q139+R139</f>
        <v>8065500</v>
      </c>
      <c r="T139" s="38">
        <f t="shared" si="13"/>
        <v>672125</v>
      </c>
      <c r="U139" s="38"/>
    </row>
    <row r="140" spans="1:21" x14ac:dyDescent="0.25">
      <c r="A140" s="158"/>
      <c r="B140" s="140"/>
      <c r="C140" s="131"/>
      <c r="D140" s="131"/>
      <c r="E140" s="16">
        <v>191</v>
      </c>
      <c r="F140" s="6" t="s">
        <v>43</v>
      </c>
      <c r="G140" s="33">
        <v>0</v>
      </c>
      <c r="H140" s="33">
        <v>200000</v>
      </c>
      <c r="I140" s="33">
        <v>200000</v>
      </c>
      <c r="J140" s="33">
        <v>200000</v>
      </c>
      <c r="K140" s="33">
        <v>200000</v>
      </c>
      <c r="L140" s="33">
        <v>200000</v>
      </c>
      <c r="M140" s="33">
        <v>200000</v>
      </c>
      <c r="N140" s="33">
        <v>200000</v>
      </c>
      <c r="O140" s="33">
        <v>200000</v>
      </c>
      <c r="P140" s="33">
        <v>200000</v>
      </c>
      <c r="Q140" s="33">
        <v>200000</v>
      </c>
      <c r="R140" s="33">
        <v>200000</v>
      </c>
      <c r="S140" s="38">
        <f t="shared" si="18"/>
        <v>2200000</v>
      </c>
      <c r="T140" s="38">
        <v>0</v>
      </c>
      <c r="U140" s="38"/>
    </row>
    <row r="141" spans="1:21" ht="15.75" thickBot="1" x14ac:dyDescent="0.3">
      <c r="A141" s="159"/>
      <c r="B141" s="141"/>
      <c r="C141" s="132"/>
      <c r="D141" s="132"/>
      <c r="E141" s="17">
        <v>199</v>
      </c>
      <c r="F141" s="9" t="s">
        <v>56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40">
        <f t="shared" si="18"/>
        <v>0</v>
      </c>
      <c r="T141" s="40">
        <v>0</v>
      </c>
      <c r="U141" s="40"/>
    </row>
    <row r="142" spans="1:21" x14ac:dyDescent="0.25">
      <c r="A142" s="157">
        <v>17</v>
      </c>
      <c r="B142" s="139">
        <v>1566200</v>
      </c>
      <c r="C142" s="130" t="s">
        <v>20</v>
      </c>
      <c r="D142" s="130" t="s">
        <v>21</v>
      </c>
      <c r="E142" s="14">
        <v>144</v>
      </c>
      <c r="F142" s="8" t="s">
        <v>51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7">
        <f t="shared" si="18"/>
        <v>0</v>
      </c>
      <c r="T142" s="32">
        <f t="shared" ref="T142:T143" si="20">S142/12</f>
        <v>0</v>
      </c>
      <c r="U142" s="37"/>
    </row>
    <row r="143" spans="1:21" x14ac:dyDescent="0.25">
      <c r="A143" s="158"/>
      <c r="B143" s="140"/>
      <c r="C143" s="131"/>
      <c r="D143" s="131"/>
      <c r="E143" s="15">
        <v>111</v>
      </c>
      <c r="F143" s="4" t="s">
        <v>57</v>
      </c>
      <c r="G143" s="33">
        <v>2688500</v>
      </c>
      <c r="H143" s="33">
        <v>2688500</v>
      </c>
      <c r="I143" s="33">
        <v>2688500</v>
      </c>
      <c r="J143" s="33">
        <v>2688500</v>
      </c>
      <c r="K143" s="33">
        <v>2688500</v>
      </c>
      <c r="L143" s="33">
        <v>2688500</v>
      </c>
      <c r="M143" s="33">
        <v>2688500</v>
      </c>
      <c r="N143" s="33">
        <v>2688500</v>
      </c>
      <c r="O143" s="33">
        <v>2688500</v>
      </c>
      <c r="P143" s="33">
        <v>2688500</v>
      </c>
      <c r="Q143" s="33">
        <v>2688500</v>
      </c>
      <c r="R143" s="33">
        <v>2688500</v>
      </c>
      <c r="S143" s="38">
        <f t="shared" si="18"/>
        <v>32262000</v>
      </c>
      <c r="T143" s="38">
        <f t="shared" si="20"/>
        <v>2688500</v>
      </c>
      <c r="U143" s="38">
        <f>S143+S144+S145+S146+S147+S148+S149+S150+T143+T144+T145+T146+T147+T148+T149+T150</f>
        <v>40150500</v>
      </c>
    </row>
    <row r="144" spans="1:21" x14ac:dyDescent="0.25">
      <c r="A144" s="158"/>
      <c r="B144" s="140"/>
      <c r="C144" s="131"/>
      <c r="D144" s="131"/>
      <c r="E144" s="15">
        <v>145</v>
      </c>
      <c r="F144" s="5" t="s">
        <v>52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8">
        <f t="shared" si="18"/>
        <v>0</v>
      </c>
      <c r="T144" s="38">
        <f t="shared" si="13"/>
        <v>0</v>
      </c>
      <c r="U144" s="38"/>
    </row>
    <row r="145" spans="1:21" x14ac:dyDescent="0.25">
      <c r="A145" s="158"/>
      <c r="B145" s="140"/>
      <c r="C145" s="131"/>
      <c r="D145" s="131"/>
      <c r="E145" s="15">
        <v>114</v>
      </c>
      <c r="F145" s="6" t="s">
        <v>53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8">
        <f t="shared" si="18"/>
        <v>0</v>
      </c>
      <c r="T145" s="38">
        <f t="shared" si="13"/>
        <v>0</v>
      </c>
      <c r="U145" s="38"/>
    </row>
    <row r="146" spans="1:21" x14ac:dyDescent="0.25">
      <c r="A146" s="158"/>
      <c r="B146" s="140"/>
      <c r="C146" s="131"/>
      <c r="D146" s="131"/>
      <c r="E146" s="16">
        <v>230</v>
      </c>
      <c r="F146" s="6" t="s">
        <v>54</v>
      </c>
      <c r="G146" s="33">
        <v>0</v>
      </c>
      <c r="H146" s="33">
        <v>0</v>
      </c>
      <c r="I146" s="33">
        <v>0</v>
      </c>
      <c r="J146" s="64">
        <v>1400000</v>
      </c>
      <c r="K146" s="33">
        <v>0</v>
      </c>
      <c r="L146" s="33">
        <v>0</v>
      </c>
      <c r="M146" s="33">
        <v>0</v>
      </c>
      <c r="N146" s="64">
        <v>400000</v>
      </c>
      <c r="O146" s="64">
        <v>1200000</v>
      </c>
      <c r="P146" s="33">
        <v>0</v>
      </c>
      <c r="Q146" s="33">
        <v>0</v>
      </c>
      <c r="R146" s="33">
        <v>0</v>
      </c>
      <c r="S146" s="38">
        <f t="shared" si="18"/>
        <v>3000000</v>
      </c>
      <c r="T146" s="38">
        <v>0</v>
      </c>
      <c r="U146" s="38"/>
    </row>
    <row r="147" spans="1:21" x14ac:dyDescent="0.25">
      <c r="A147" s="158"/>
      <c r="B147" s="140"/>
      <c r="C147" s="131"/>
      <c r="D147" s="131"/>
      <c r="E147" s="16">
        <v>123</v>
      </c>
      <c r="F147" s="6" t="s">
        <v>49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8">
        <f t="shared" si="18"/>
        <v>0</v>
      </c>
      <c r="T147" s="38">
        <f t="shared" si="13"/>
        <v>0</v>
      </c>
      <c r="U147" s="38"/>
    </row>
    <row r="148" spans="1:21" x14ac:dyDescent="0.25">
      <c r="A148" s="158"/>
      <c r="B148" s="140"/>
      <c r="C148" s="131"/>
      <c r="D148" s="131"/>
      <c r="E148" s="16">
        <v>133</v>
      </c>
      <c r="F148" s="6" t="s">
        <v>55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8">
        <f t="shared" si="18"/>
        <v>0</v>
      </c>
      <c r="T148" s="38">
        <f t="shared" si="13"/>
        <v>0</v>
      </c>
      <c r="U148" s="38"/>
    </row>
    <row r="149" spans="1:21" x14ac:dyDescent="0.25">
      <c r="A149" s="158"/>
      <c r="B149" s="140"/>
      <c r="C149" s="131"/>
      <c r="D149" s="131"/>
      <c r="E149" s="16">
        <v>191</v>
      </c>
      <c r="F149" s="6" t="s">
        <v>43</v>
      </c>
      <c r="G149" s="33">
        <v>0</v>
      </c>
      <c r="H149" s="33">
        <v>200000</v>
      </c>
      <c r="I149" s="33">
        <v>200000</v>
      </c>
      <c r="J149" s="33">
        <v>200000</v>
      </c>
      <c r="K149" s="33">
        <v>200000</v>
      </c>
      <c r="L149" s="33">
        <v>200000</v>
      </c>
      <c r="M149" s="33">
        <v>200000</v>
      </c>
      <c r="N149" s="33">
        <v>200000</v>
      </c>
      <c r="O149" s="33">
        <v>200000</v>
      </c>
      <c r="P149" s="33">
        <v>200000</v>
      </c>
      <c r="Q149" s="33">
        <v>200000</v>
      </c>
      <c r="R149" s="33">
        <v>200000</v>
      </c>
      <c r="S149" s="38">
        <f t="shared" si="18"/>
        <v>2200000</v>
      </c>
      <c r="T149" s="38">
        <v>0</v>
      </c>
      <c r="U149" s="38"/>
    </row>
    <row r="150" spans="1:21" ht="15.75" thickBot="1" x14ac:dyDescent="0.3">
      <c r="A150" s="159"/>
      <c r="B150" s="141"/>
      <c r="C150" s="132"/>
      <c r="D150" s="132"/>
      <c r="E150" s="17">
        <v>199</v>
      </c>
      <c r="F150" s="9" t="s">
        <v>56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40">
        <f t="shared" si="18"/>
        <v>0</v>
      </c>
      <c r="T150" s="40">
        <v>0</v>
      </c>
      <c r="U150" s="40"/>
    </row>
    <row r="151" spans="1:21" x14ac:dyDescent="0.25">
      <c r="A151" s="157">
        <v>18</v>
      </c>
      <c r="B151" s="139">
        <v>650994</v>
      </c>
      <c r="C151" s="130" t="s">
        <v>22</v>
      </c>
      <c r="D151" s="130" t="s">
        <v>65</v>
      </c>
      <c r="E151" s="14">
        <v>144</v>
      </c>
      <c r="F151" s="8" t="s">
        <v>51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7">
        <f t="shared" si="18"/>
        <v>0</v>
      </c>
      <c r="T151" s="32">
        <f t="shared" ref="T151:T211" si="21">S151/12</f>
        <v>0</v>
      </c>
      <c r="U151" s="37"/>
    </row>
    <row r="152" spans="1:21" x14ac:dyDescent="0.25">
      <c r="A152" s="158"/>
      <c r="B152" s="140"/>
      <c r="C152" s="131"/>
      <c r="D152" s="131"/>
      <c r="E152" s="15">
        <v>111</v>
      </c>
      <c r="F152" s="4" t="s">
        <v>57</v>
      </c>
      <c r="G152" s="33">
        <v>2688500</v>
      </c>
      <c r="H152" s="33">
        <v>2688500</v>
      </c>
      <c r="I152" s="33">
        <v>2688500</v>
      </c>
      <c r="J152" s="33">
        <v>2688500</v>
      </c>
      <c r="K152" s="33">
        <v>2688500</v>
      </c>
      <c r="L152" s="33">
        <v>2688500</v>
      </c>
      <c r="M152" s="33">
        <v>2688500</v>
      </c>
      <c r="N152" s="33">
        <v>2688500</v>
      </c>
      <c r="O152" s="33">
        <v>2688500</v>
      </c>
      <c r="P152" s="33">
        <v>2688500</v>
      </c>
      <c r="Q152" s="33">
        <v>2688500</v>
      </c>
      <c r="R152" s="33">
        <v>2688500</v>
      </c>
      <c r="S152" s="38">
        <f t="shared" si="18"/>
        <v>32262000</v>
      </c>
      <c r="T152" s="38">
        <f t="shared" si="21"/>
        <v>2688500</v>
      </c>
      <c r="U152" s="38">
        <f>S152+S153+S154+S155+S156+S157+S158+S159+T152+T153+T154+T155+T156+T157+T158+T159</f>
        <v>37150500</v>
      </c>
    </row>
    <row r="153" spans="1:21" x14ac:dyDescent="0.25">
      <c r="A153" s="158"/>
      <c r="B153" s="140"/>
      <c r="C153" s="131"/>
      <c r="D153" s="131"/>
      <c r="E153" s="15">
        <v>145</v>
      </c>
      <c r="F153" s="5" t="s">
        <v>52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8">
        <f t="shared" si="18"/>
        <v>0</v>
      </c>
      <c r="T153" s="38">
        <f t="shared" si="21"/>
        <v>0</v>
      </c>
      <c r="U153" s="38"/>
    </row>
    <row r="154" spans="1:21" x14ac:dyDescent="0.25">
      <c r="A154" s="158"/>
      <c r="B154" s="140"/>
      <c r="C154" s="131"/>
      <c r="D154" s="131"/>
      <c r="E154" s="15">
        <v>114</v>
      </c>
      <c r="F154" s="6" t="s">
        <v>53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8">
        <f t="shared" si="18"/>
        <v>0</v>
      </c>
      <c r="T154" s="38">
        <f t="shared" si="21"/>
        <v>0</v>
      </c>
      <c r="U154" s="38"/>
    </row>
    <row r="155" spans="1:21" x14ac:dyDescent="0.25">
      <c r="A155" s="158"/>
      <c r="B155" s="140"/>
      <c r="C155" s="131"/>
      <c r="D155" s="131"/>
      <c r="E155" s="16">
        <v>230</v>
      </c>
      <c r="F155" s="6" t="s">
        <v>54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8">
        <f t="shared" si="18"/>
        <v>0</v>
      </c>
      <c r="T155" s="38">
        <v>0</v>
      </c>
      <c r="U155" s="38"/>
    </row>
    <row r="156" spans="1:21" x14ac:dyDescent="0.25">
      <c r="A156" s="158"/>
      <c r="B156" s="140"/>
      <c r="C156" s="131"/>
      <c r="D156" s="131"/>
      <c r="E156" s="16">
        <v>123</v>
      </c>
      <c r="F156" s="6" t="s">
        <v>49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8">
        <f t="shared" si="18"/>
        <v>0</v>
      </c>
      <c r="T156" s="38">
        <f t="shared" si="21"/>
        <v>0</v>
      </c>
      <c r="U156" s="38"/>
    </row>
    <row r="157" spans="1:21" x14ac:dyDescent="0.25">
      <c r="A157" s="158"/>
      <c r="B157" s="140"/>
      <c r="C157" s="131"/>
      <c r="D157" s="131"/>
      <c r="E157" s="16">
        <v>133</v>
      </c>
      <c r="F157" s="6" t="s">
        <v>55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8">
        <f t="shared" si="18"/>
        <v>0</v>
      </c>
      <c r="T157" s="38">
        <f t="shared" si="21"/>
        <v>0</v>
      </c>
      <c r="U157" s="38"/>
    </row>
    <row r="158" spans="1:21" x14ac:dyDescent="0.25">
      <c r="A158" s="158"/>
      <c r="B158" s="140"/>
      <c r="C158" s="131"/>
      <c r="D158" s="131"/>
      <c r="E158" s="16">
        <v>191</v>
      </c>
      <c r="F158" s="6" t="s">
        <v>43</v>
      </c>
      <c r="G158" s="33">
        <v>0</v>
      </c>
      <c r="H158" s="33">
        <v>200000</v>
      </c>
      <c r="I158" s="33">
        <v>200000</v>
      </c>
      <c r="J158" s="33">
        <v>200000</v>
      </c>
      <c r="K158" s="33">
        <v>200000</v>
      </c>
      <c r="L158" s="33">
        <v>200000</v>
      </c>
      <c r="M158" s="33">
        <v>200000</v>
      </c>
      <c r="N158" s="33">
        <v>200000</v>
      </c>
      <c r="O158" s="33">
        <v>200000</v>
      </c>
      <c r="P158" s="33">
        <v>200000</v>
      </c>
      <c r="Q158" s="33">
        <v>200000</v>
      </c>
      <c r="R158" s="33">
        <v>200000</v>
      </c>
      <c r="S158" s="38">
        <f t="shared" si="18"/>
        <v>2200000</v>
      </c>
      <c r="T158" s="38">
        <v>0</v>
      </c>
      <c r="U158" s="38"/>
    </row>
    <row r="159" spans="1:21" ht="15.75" thickBot="1" x14ac:dyDescent="0.3">
      <c r="A159" s="159"/>
      <c r="B159" s="141"/>
      <c r="C159" s="132"/>
      <c r="D159" s="132"/>
      <c r="E159" s="17">
        <v>199</v>
      </c>
      <c r="F159" s="9" t="s">
        <v>56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40">
        <f t="shared" si="18"/>
        <v>0</v>
      </c>
      <c r="T159" s="40">
        <v>0</v>
      </c>
      <c r="U159" s="40"/>
    </row>
    <row r="160" spans="1:21" x14ac:dyDescent="0.25">
      <c r="A160" s="157">
        <v>19</v>
      </c>
      <c r="B160" s="139">
        <v>1115119</v>
      </c>
      <c r="C160" s="130" t="s">
        <v>76</v>
      </c>
      <c r="D160" s="130" t="s">
        <v>77</v>
      </c>
      <c r="E160" s="14">
        <v>144</v>
      </c>
      <c r="F160" s="8" t="s">
        <v>51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7">
        <f t="shared" si="18"/>
        <v>0</v>
      </c>
      <c r="T160" s="32">
        <f t="shared" ref="T160:T161" si="22">S160/12</f>
        <v>0</v>
      </c>
      <c r="U160" s="37"/>
    </row>
    <row r="161" spans="1:21" x14ac:dyDescent="0.25">
      <c r="A161" s="158"/>
      <c r="B161" s="140"/>
      <c r="C161" s="131"/>
      <c r="D161" s="131"/>
      <c r="E161" s="15">
        <v>111</v>
      </c>
      <c r="F161" s="4" t="s">
        <v>57</v>
      </c>
      <c r="G161" s="33">
        <v>2688500</v>
      </c>
      <c r="H161" s="33">
        <v>2688500</v>
      </c>
      <c r="I161" s="33">
        <v>2688500</v>
      </c>
      <c r="J161" s="33">
        <v>2688500</v>
      </c>
      <c r="K161" s="33">
        <v>2688500</v>
      </c>
      <c r="L161" s="33">
        <v>2688500</v>
      </c>
      <c r="M161" s="33">
        <v>2688500</v>
      </c>
      <c r="N161" s="33">
        <v>2688500</v>
      </c>
      <c r="O161" s="33">
        <v>2688500</v>
      </c>
      <c r="P161" s="33">
        <v>2688500</v>
      </c>
      <c r="Q161" s="33">
        <v>2688500</v>
      </c>
      <c r="R161" s="33">
        <v>2688500</v>
      </c>
      <c r="S161" s="38">
        <f t="shared" si="18"/>
        <v>32262000</v>
      </c>
      <c r="T161" s="38">
        <f t="shared" si="22"/>
        <v>2688500</v>
      </c>
      <c r="U161" s="38">
        <f>S161+S162+S163+S164+S165+S166+S167+S168+T161+T162+T163+T164+T165+T166+T167+T168</f>
        <v>40550500</v>
      </c>
    </row>
    <row r="162" spans="1:21" x14ac:dyDescent="0.25">
      <c r="A162" s="158"/>
      <c r="B162" s="140"/>
      <c r="C162" s="131"/>
      <c r="D162" s="131"/>
      <c r="E162" s="15">
        <v>145</v>
      </c>
      <c r="F162" s="5" t="s">
        <v>52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8">
        <f t="shared" si="18"/>
        <v>0</v>
      </c>
      <c r="T162" s="38">
        <f t="shared" si="21"/>
        <v>0</v>
      </c>
      <c r="U162" s="38"/>
    </row>
    <row r="163" spans="1:21" x14ac:dyDescent="0.25">
      <c r="A163" s="158"/>
      <c r="B163" s="140"/>
      <c r="C163" s="131"/>
      <c r="D163" s="131"/>
      <c r="E163" s="15">
        <v>114</v>
      </c>
      <c r="F163" s="6" t="s">
        <v>53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8">
        <f t="shared" si="18"/>
        <v>0</v>
      </c>
      <c r="T163" s="38">
        <f t="shared" si="21"/>
        <v>0</v>
      </c>
      <c r="U163" s="38"/>
    </row>
    <row r="164" spans="1:21" x14ac:dyDescent="0.25">
      <c r="A164" s="158"/>
      <c r="B164" s="140"/>
      <c r="C164" s="131"/>
      <c r="D164" s="131"/>
      <c r="E164" s="16">
        <v>230</v>
      </c>
      <c r="F164" s="6" t="s">
        <v>54</v>
      </c>
      <c r="G164" s="33">
        <v>0</v>
      </c>
      <c r="H164" s="33">
        <v>0</v>
      </c>
      <c r="I164" s="66">
        <v>450000</v>
      </c>
      <c r="J164" s="66">
        <v>1500000</v>
      </c>
      <c r="K164" s="64">
        <v>300000</v>
      </c>
      <c r="L164" s="64">
        <v>150000</v>
      </c>
      <c r="M164" s="64">
        <v>200000</v>
      </c>
      <c r="N164" s="64">
        <v>500000</v>
      </c>
      <c r="O164" s="64">
        <v>300000</v>
      </c>
      <c r="P164" s="33">
        <v>0</v>
      </c>
      <c r="Q164" s="33">
        <v>0</v>
      </c>
      <c r="R164" s="33">
        <v>0</v>
      </c>
      <c r="S164" s="38">
        <f t="shared" si="18"/>
        <v>3400000</v>
      </c>
      <c r="T164" s="38">
        <v>0</v>
      </c>
      <c r="U164" s="38"/>
    </row>
    <row r="165" spans="1:21" x14ac:dyDescent="0.25">
      <c r="A165" s="158"/>
      <c r="B165" s="140"/>
      <c r="C165" s="131"/>
      <c r="D165" s="131"/>
      <c r="E165" s="16">
        <v>123</v>
      </c>
      <c r="F165" s="6" t="s">
        <v>49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8">
        <f t="shared" si="18"/>
        <v>0</v>
      </c>
      <c r="T165" s="38">
        <f t="shared" si="21"/>
        <v>0</v>
      </c>
      <c r="U165" s="38"/>
    </row>
    <row r="166" spans="1:21" x14ac:dyDescent="0.25">
      <c r="A166" s="158"/>
      <c r="B166" s="140"/>
      <c r="C166" s="131"/>
      <c r="D166" s="131"/>
      <c r="E166" s="16">
        <v>133</v>
      </c>
      <c r="F166" s="6" t="s">
        <v>55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8">
        <f t="shared" si="18"/>
        <v>0</v>
      </c>
      <c r="T166" s="38">
        <f t="shared" si="21"/>
        <v>0</v>
      </c>
      <c r="U166" s="38"/>
    </row>
    <row r="167" spans="1:21" x14ac:dyDescent="0.25">
      <c r="A167" s="158"/>
      <c r="B167" s="140"/>
      <c r="C167" s="131"/>
      <c r="D167" s="131"/>
      <c r="E167" s="16">
        <v>191</v>
      </c>
      <c r="F167" s="6" t="s">
        <v>43</v>
      </c>
      <c r="G167" s="33">
        <v>0</v>
      </c>
      <c r="H167" s="33">
        <v>200000</v>
      </c>
      <c r="I167" s="33">
        <v>200000</v>
      </c>
      <c r="J167" s="33">
        <v>200000</v>
      </c>
      <c r="K167" s="33">
        <v>200000</v>
      </c>
      <c r="L167" s="33">
        <v>200000</v>
      </c>
      <c r="M167" s="33">
        <v>200000</v>
      </c>
      <c r="N167" s="33">
        <v>200000</v>
      </c>
      <c r="O167" s="33">
        <v>200000</v>
      </c>
      <c r="P167" s="33">
        <v>200000</v>
      </c>
      <c r="Q167" s="33">
        <v>200000</v>
      </c>
      <c r="R167" s="33">
        <v>200000</v>
      </c>
      <c r="S167" s="38">
        <f t="shared" si="18"/>
        <v>2200000</v>
      </c>
      <c r="T167" s="38">
        <v>0</v>
      </c>
      <c r="U167" s="38"/>
    </row>
    <row r="168" spans="1:21" ht="15.75" thickBot="1" x14ac:dyDescent="0.3">
      <c r="A168" s="159"/>
      <c r="B168" s="141"/>
      <c r="C168" s="132"/>
      <c r="D168" s="132"/>
      <c r="E168" s="17">
        <v>199</v>
      </c>
      <c r="F168" s="9" t="s">
        <v>56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40">
        <f t="shared" si="18"/>
        <v>0</v>
      </c>
      <c r="T168" s="40">
        <v>0</v>
      </c>
      <c r="U168" s="40"/>
    </row>
    <row r="169" spans="1:21" x14ac:dyDescent="0.25">
      <c r="A169" s="157">
        <v>20</v>
      </c>
      <c r="B169" s="139">
        <v>1285257</v>
      </c>
      <c r="C169" s="130" t="s">
        <v>23</v>
      </c>
      <c r="D169" s="130" t="s">
        <v>24</v>
      </c>
      <c r="E169" s="14">
        <v>144</v>
      </c>
      <c r="F169" s="8" t="s">
        <v>51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7">
        <f t="shared" si="18"/>
        <v>0</v>
      </c>
      <c r="T169" s="32">
        <f t="shared" ref="T169:T170" si="23">S169/12</f>
        <v>0</v>
      </c>
      <c r="U169" s="37"/>
    </row>
    <row r="170" spans="1:21" x14ac:dyDescent="0.25">
      <c r="A170" s="158"/>
      <c r="B170" s="140"/>
      <c r="C170" s="131"/>
      <c r="D170" s="131"/>
      <c r="E170" s="15">
        <v>111</v>
      </c>
      <c r="F170" s="4" t="s">
        <v>57</v>
      </c>
      <c r="G170" s="33">
        <v>2688500</v>
      </c>
      <c r="H170" s="33">
        <v>2688500</v>
      </c>
      <c r="I170" s="33">
        <v>2688500</v>
      </c>
      <c r="J170" s="33">
        <v>2688500</v>
      </c>
      <c r="K170" s="33">
        <v>2688500</v>
      </c>
      <c r="L170" s="33">
        <v>2688500</v>
      </c>
      <c r="M170" s="33">
        <v>2688500</v>
      </c>
      <c r="N170" s="33">
        <v>2688500</v>
      </c>
      <c r="O170" s="33">
        <v>2688500</v>
      </c>
      <c r="P170" s="33">
        <v>2688500</v>
      </c>
      <c r="Q170" s="33">
        <v>2688500</v>
      </c>
      <c r="R170" s="33">
        <v>2688500</v>
      </c>
      <c r="S170" s="38">
        <f t="shared" si="18"/>
        <v>32262000</v>
      </c>
      <c r="T170" s="38">
        <f t="shared" si="23"/>
        <v>2688500</v>
      </c>
      <c r="U170" s="38">
        <f>S170+S171+S172+S173+S174+S175+S176+S177+T170+T171+T172+T173+T174+T175+T176+T177</f>
        <v>44140600</v>
      </c>
    </row>
    <row r="171" spans="1:21" x14ac:dyDescent="0.25">
      <c r="A171" s="158"/>
      <c r="B171" s="140"/>
      <c r="C171" s="131"/>
      <c r="D171" s="131"/>
      <c r="E171" s="15">
        <v>145</v>
      </c>
      <c r="F171" s="5" t="s">
        <v>52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8">
        <f t="shared" si="18"/>
        <v>0</v>
      </c>
      <c r="T171" s="38">
        <f t="shared" si="21"/>
        <v>0</v>
      </c>
      <c r="U171" s="38"/>
    </row>
    <row r="172" spans="1:21" x14ac:dyDescent="0.25">
      <c r="A172" s="158"/>
      <c r="B172" s="140"/>
      <c r="C172" s="131"/>
      <c r="D172" s="131"/>
      <c r="E172" s="15">
        <v>114</v>
      </c>
      <c r="F172" s="6" t="s">
        <v>53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8">
        <f t="shared" si="18"/>
        <v>0</v>
      </c>
      <c r="T172" s="38">
        <f t="shared" si="21"/>
        <v>0</v>
      </c>
      <c r="U172" s="38"/>
    </row>
    <row r="173" spans="1:21" x14ac:dyDescent="0.25">
      <c r="A173" s="158"/>
      <c r="B173" s="140"/>
      <c r="C173" s="131"/>
      <c r="D173" s="131"/>
      <c r="E173" s="16">
        <v>230</v>
      </c>
      <c r="F173" s="6" t="s">
        <v>54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8">
        <f t="shared" si="18"/>
        <v>0</v>
      </c>
      <c r="T173" s="38">
        <v>0</v>
      </c>
      <c r="U173" s="38"/>
    </row>
    <row r="174" spans="1:21" x14ac:dyDescent="0.25">
      <c r="A174" s="158"/>
      <c r="B174" s="140"/>
      <c r="C174" s="131"/>
      <c r="D174" s="131"/>
      <c r="E174" s="16">
        <v>123</v>
      </c>
      <c r="F174" s="6" t="s">
        <v>49</v>
      </c>
      <c r="G174" s="33">
        <v>0</v>
      </c>
      <c r="H174" s="33">
        <v>0</v>
      </c>
      <c r="I174" s="33">
        <v>0</v>
      </c>
      <c r="J174" s="65">
        <v>806550</v>
      </c>
      <c r="K174" s="65">
        <v>806550</v>
      </c>
      <c r="L174" s="65">
        <v>806550</v>
      </c>
      <c r="M174" s="65">
        <v>806550</v>
      </c>
      <c r="N174" s="65">
        <v>806550</v>
      </c>
      <c r="O174" s="65">
        <v>806550</v>
      </c>
      <c r="P174" s="65">
        <v>806550</v>
      </c>
      <c r="Q174" s="65">
        <v>806550</v>
      </c>
      <c r="R174" s="33">
        <v>0</v>
      </c>
      <c r="S174" s="38">
        <f t="shared" si="18"/>
        <v>6452400</v>
      </c>
      <c r="T174" s="38">
        <f t="shared" si="21"/>
        <v>537700</v>
      </c>
      <c r="U174" s="38"/>
    </row>
    <row r="175" spans="1:21" x14ac:dyDescent="0.25">
      <c r="A175" s="158"/>
      <c r="B175" s="140"/>
      <c r="C175" s="131"/>
      <c r="D175" s="131"/>
      <c r="E175" s="16">
        <v>133</v>
      </c>
      <c r="F175" s="6" t="s">
        <v>55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8">
        <f t="shared" si="18"/>
        <v>0</v>
      </c>
      <c r="T175" s="38">
        <f t="shared" si="21"/>
        <v>0</v>
      </c>
      <c r="U175" s="38"/>
    </row>
    <row r="176" spans="1:21" x14ac:dyDescent="0.25">
      <c r="A176" s="158"/>
      <c r="B176" s="140"/>
      <c r="C176" s="131"/>
      <c r="D176" s="131"/>
      <c r="E176" s="16">
        <v>191</v>
      </c>
      <c r="F176" s="6" t="s">
        <v>43</v>
      </c>
      <c r="G176" s="33">
        <v>0</v>
      </c>
      <c r="H176" s="33">
        <v>200000</v>
      </c>
      <c r="I176" s="33">
        <v>200000</v>
      </c>
      <c r="J176" s="33">
        <v>200000</v>
      </c>
      <c r="K176" s="33">
        <v>200000</v>
      </c>
      <c r="L176" s="33">
        <v>200000</v>
      </c>
      <c r="M176" s="33">
        <v>200000</v>
      </c>
      <c r="N176" s="33">
        <v>200000</v>
      </c>
      <c r="O176" s="33">
        <v>200000</v>
      </c>
      <c r="P176" s="33">
        <v>200000</v>
      </c>
      <c r="Q176" s="33">
        <v>200000</v>
      </c>
      <c r="R176" s="33">
        <v>200000</v>
      </c>
      <c r="S176" s="38">
        <f t="shared" si="18"/>
        <v>2200000</v>
      </c>
      <c r="T176" s="38">
        <v>0</v>
      </c>
      <c r="U176" s="38"/>
    </row>
    <row r="177" spans="1:21" ht="15.75" thickBot="1" x14ac:dyDescent="0.3">
      <c r="A177" s="159"/>
      <c r="B177" s="141"/>
      <c r="C177" s="132"/>
      <c r="D177" s="132"/>
      <c r="E177" s="17">
        <v>199</v>
      </c>
      <c r="F177" s="9" t="s">
        <v>56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40">
        <f t="shared" si="18"/>
        <v>0</v>
      </c>
      <c r="T177" s="40">
        <v>0</v>
      </c>
      <c r="U177" s="40"/>
    </row>
    <row r="178" spans="1:21" x14ac:dyDescent="0.25">
      <c r="A178" s="157">
        <v>21</v>
      </c>
      <c r="B178" s="139">
        <v>4662948</v>
      </c>
      <c r="C178" s="130" t="s">
        <v>25</v>
      </c>
      <c r="D178" s="130" t="s">
        <v>26</v>
      </c>
      <c r="E178" s="14">
        <v>144</v>
      </c>
      <c r="F178" s="8" t="s">
        <v>51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7">
        <f t="shared" si="18"/>
        <v>0</v>
      </c>
      <c r="T178" s="32">
        <f t="shared" ref="T178:T179" si="24">S178/12</f>
        <v>0</v>
      </c>
      <c r="U178" s="37"/>
    </row>
    <row r="179" spans="1:21" x14ac:dyDescent="0.25">
      <c r="A179" s="158"/>
      <c r="B179" s="140"/>
      <c r="C179" s="131"/>
      <c r="D179" s="131"/>
      <c r="E179" s="15">
        <v>111</v>
      </c>
      <c r="F179" s="4" t="s">
        <v>57</v>
      </c>
      <c r="G179" s="33">
        <v>1824055</v>
      </c>
      <c r="H179" s="33">
        <v>1824055</v>
      </c>
      <c r="I179" s="33">
        <v>1824055</v>
      </c>
      <c r="J179" s="33">
        <v>1824055</v>
      </c>
      <c r="K179" s="33">
        <v>1824055</v>
      </c>
      <c r="L179" s="33">
        <v>1824055</v>
      </c>
      <c r="M179" s="33">
        <v>1824055</v>
      </c>
      <c r="N179" s="33">
        <v>1824055</v>
      </c>
      <c r="O179" s="33">
        <v>1824055</v>
      </c>
      <c r="P179" s="33">
        <v>1824055</v>
      </c>
      <c r="Q179" s="33">
        <v>1824055</v>
      </c>
      <c r="R179" s="33">
        <v>1824055</v>
      </c>
      <c r="S179" s="38">
        <f t="shared" si="18"/>
        <v>21888660</v>
      </c>
      <c r="T179" s="38">
        <f t="shared" si="24"/>
        <v>1824055</v>
      </c>
      <c r="U179" s="38">
        <f>S179+S180+S181+S182+S183+S184+S185+S186+T179+T180+T181+T182+T183+T184+T185+T186</f>
        <v>34340899.166666664</v>
      </c>
    </row>
    <row r="180" spans="1:21" x14ac:dyDescent="0.25">
      <c r="A180" s="158"/>
      <c r="B180" s="140"/>
      <c r="C180" s="131"/>
      <c r="D180" s="131"/>
      <c r="E180" s="15">
        <v>145</v>
      </c>
      <c r="F180" s="5" t="s">
        <v>52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8">
        <f t="shared" si="18"/>
        <v>0</v>
      </c>
      <c r="T180" s="38">
        <f t="shared" si="21"/>
        <v>0</v>
      </c>
      <c r="U180" s="38"/>
    </row>
    <row r="181" spans="1:21" x14ac:dyDescent="0.25">
      <c r="A181" s="158"/>
      <c r="B181" s="140"/>
      <c r="C181" s="131"/>
      <c r="D181" s="131"/>
      <c r="E181" s="15">
        <v>114</v>
      </c>
      <c r="F181" s="6" t="s">
        <v>53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8">
        <f t="shared" si="18"/>
        <v>0</v>
      </c>
      <c r="T181" s="38">
        <f t="shared" si="21"/>
        <v>0</v>
      </c>
      <c r="U181" s="38"/>
    </row>
    <row r="182" spans="1:21" x14ac:dyDescent="0.25">
      <c r="A182" s="158"/>
      <c r="B182" s="140"/>
      <c r="C182" s="131"/>
      <c r="D182" s="131"/>
      <c r="E182" s="16">
        <v>230</v>
      </c>
      <c r="F182" s="6" t="s">
        <v>54</v>
      </c>
      <c r="G182" s="33">
        <v>0</v>
      </c>
      <c r="H182" s="33">
        <v>0</v>
      </c>
      <c r="I182" s="66">
        <v>1500000</v>
      </c>
      <c r="J182" s="33">
        <v>0</v>
      </c>
      <c r="K182" s="33">
        <v>0</v>
      </c>
      <c r="L182" s="64">
        <v>400000</v>
      </c>
      <c r="M182" s="64">
        <v>150000</v>
      </c>
      <c r="N182" s="64">
        <v>450000</v>
      </c>
      <c r="O182" s="33">
        <v>0</v>
      </c>
      <c r="P182" s="33">
        <v>0</v>
      </c>
      <c r="Q182" s="33">
        <v>0</v>
      </c>
      <c r="R182" s="33">
        <v>0</v>
      </c>
      <c r="S182" s="38">
        <f t="shared" si="18"/>
        <v>2500000</v>
      </c>
      <c r="T182" s="38">
        <v>0</v>
      </c>
      <c r="U182" s="38"/>
    </row>
    <row r="183" spans="1:21" x14ac:dyDescent="0.25">
      <c r="A183" s="158"/>
      <c r="B183" s="140"/>
      <c r="C183" s="131"/>
      <c r="D183" s="131"/>
      <c r="E183" s="16">
        <v>123</v>
      </c>
      <c r="F183" s="6" t="s">
        <v>49</v>
      </c>
      <c r="G183" s="33">
        <v>0</v>
      </c>
      <c r="H183" s="33">
        <v>0</v>
      </c>
      <c r="I183" s="33">
        <v>547217</v>
      </c>
      <c r="J183" s="33">
        <v>547217</v>
      </c>
      <c r="K183" s="33">
        <v>547217</v>
      </c>
      <c r="L183" s="33">
        <v>547217</v>
      </c>
      <c r="M183" s="33">
        <v>547217</v>
      </c>
      <c r="N183" s="33">
        <v>547217</v>
      </c>
      <c r="O183" s="33">
        <v>547217</v>
      </c>
      <c r="P183" s="33">
        <v>547217</v>
      </c>
      <c r="Q183" s="33">
        <v>547217</v>
      </c>
      <c r="R183" s="33">
        <v>547217</v>
      </c>
      <c r="S183" s="38">
        <f t="shared" si="18"/>
        <v>5472170</v>
      </c>
      <c r="T183" s="38">
        <f t="shared" si="21"/>
        <v>456014.16666666669</v>
      </c>
      <c r="U183" s="38"/>
    </row>
    <row r="184" spans="1:21" x14ac:dyDescent="0.25">
      <c r="A184" s="158"/>
      <c r="B184" s="140"/>
      <c r="C184" s="131"/>
      <c r="D184" s="131"/>
      <c r="E184" s="16">
        <v>133</v>
      </c>
      <c r="F184" s="6" t="s">
        <v>55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8">
        <f t="shared" si="18"/>
        <v>0</v>
      </c>
      <c r="T184" s="38">
        <f t="shared" si="21"/>
        <v>0</v>
      </c>
      <c r="U184" s="38"/>
    </row>
    <row r="185" spans="1:21" x14ac:dyDescent="0.25">
      <c r="A185" s="158"/>
      <c r="B185" s="140"/>
      <c r="C185" s="131"/>
      <c r="D185" s="131"/>
      <c r="E185" s="16">
        <v>191</v>
      </c>
      <c r="F185" s="6" t="s">
        <v>43</v>
      </c>
      <c r="G185" s="33">
        <v>0</v>
      </c>
      <c r="H185" s="33">
        <v>200000</v>
      </c>
      <c r="I185" s="33">
        <v>200000</v>
      </c>
      <c r="J185" s="33">
        <v>200000</v>
      </c>
      <c r="K185" s="33">
        <v>200000</v>
      </c>
      <c r="L185" s="33">
        <v>200000</v>
      </c>
      <c r="M185" s="33">
        <v>200000</v>
      </c>
      <c r="N185" s="33">
        <v>200000</v>
      </c>
      <c r="O185" s="33">
        <v>200000</v>
      </c>
      <c r="P185" s="33">
        <v>200000</v>
      </c>
      <c r="Q185" s="33">
        <v>200000</v>
      </c>
      <c r="R185" s="33">
        <v>200000</v>
      </c>
      <c r="S185" s="38">
        <f t="shared" si="18"/>
        <v>2200000</v>
      </c>
      <c r="T185" s="38">
        <v>0</v>
      </c>
      <c r="U185" s="38"/>
    </row>
    <row r="186" spans="1:21" ht="15.75" thickBot="1" x14ac:dyDescent="0.3">
      <c r="A186" s="159"/>
      <c r="B186" s="141"/>
      <c r="C186" s="132"/>
      <c r="D186" s="132"/>
      <c r="E186" s="17">
        <v>199</v>
      </c>
      <c r="F186" s="9" t="s">
        <v>56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40">
        <f t="shared" si="18"/>
        <v>0</v>
      </c>
      <c r="T186" s="40">
        <v>0</v>
      </c>
      <c r="U186" s="40"/>
    </row>
    <row r="187" spans="1:21" x14ac:dyDescent="0.25">
      <c r="A187" s="157">
        <v>22</v>
      </c>
      <c r="B187" s="139">
        <v>1337731</v>
      </c>
      <c r="C187" s="130" t="s">
        <v>27</v>
      </c>
      <c r="D187" s="130" t="s">
        <v>28</v>
      </c>
      <c r="E187" s="14">
        <v>144</v>
      </c>
      <c r="F187" s="8" t="s">
        <v>51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7">
        <f t="shared" si="18"/>
        <v>0</v>
      </c>
      <c r="T187" s="32">
        <f t="shared" ref="T187:T188" si="25">S187/12</f>
        <v>0</v>
      </c>
      <c r="U187" s="37"/>
    </row>
    <row r="188" spans="1:21" x14ac:dyDescent="0.25">
      <c r="A188" s="158"/>
      <c r="B188" s="140"/>
      <c r="C188" s="131"/>
      <c r="D188" s="131"/>
      <c r="E188" s="15">
        <v>111</v>
      </c>
      <c r="F188" s="4" t="s">
        <v>57</v>
      </c>
      <c r="G188" s="33">
        <v>1824055</v>
      </c>
      <c r="H188" s="33">
        <v>1824055</v>
      </c>
      <c r="I188" s="33">
        <v>1824055</v>
      </c>
      <c r="J188" s="33">
        <v>1824055</v>
      </c>
      <c r="K188" s="33">
        <v>1824055</v>
      </c>
      <c r="L188" s="33">
        <v>1824055</v>
      </c>
      <c r="M188" s="33">
        <v>1824055</v>
      </c>
      <c r="N188" s="33">
        <v>1824055</v>
      </c>
      <c r="O188" s="33">
        <v>1824055</v>
      </c>
      <c r="P188" s="33">
        <v>1824055</v>
      </c>
      <c r="Q188" s="33">
        <v>1824055</v>
      </c>
      <c r="R188" s="33">
        <v>1824055</v>
      </c>
      <c r="S188" s="38">
        <f t="shared" si="18"/>
        <v>21888660</v>
      </c>
      <c r="T188" s="38">
        <f t="shared" si="25"/>
        <v>1824055</v>
      </c>
      <c r="U188" s="38">
        <f>S188+S189+S190+S191+S192+S193+S194+S195+T188+T189+T190+T191+T192+T193+T194+T195</f>
        <v>25912715</v>
      </c>
    </row>
    <row r="189" spans="1:21" x14ac:dyDescent="0.25">
      <c r="A189" s="158"/>
      <c r="B189" s="140"/>
      <c r="C189" s="131"/>
      <c r="D189" s="131"/>
      <c r="E189" s="15">
        <v>145</v>
      </c>
      <c r="F189" s="5" t="s">
        <v>52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8">
        <f t="shared" si="18"/>
        <v>0</v>
      </c>
      <c r="T189" s="38">
        <f t="shared" si="21"/>
        <v>0</v>
      </c>
      <c r="U189" s="38"/>
    </row>
    <row r="190" spans="1:21" x14ac:dyDescent="0.25">
      <c r="A190" s="158"/>
      <c r="B190" s="140"/>
      <c r="C190" s="131"/>
      <c r="D190" s="131"/>
      <c r="E190" s="15">
        <v>114</v>
      </c>
      <c r="F190" s="6" t="s">
        <v>53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8">
        <f t="shared" si="18"/>
        <v>0</v>
      </c>
      <c r="T190" s="38">
        <f t="shared" si="21"/>
        <v>0</v>
      </c>
      <c r="U190" s="38"/>
    </row>
    <row r="191" spans="1:21" x14ac:dyDescent="0.25">
      <c r="A191" s="158"/>
      <c r="B191" s="140"/>
      <c r="C191" s="131"/>
      <c r="D191" s="131"/>
      <c r="E191" s="16">
        <v>230</v>
      </c>
      <c r="F191" s="6" t="s">
        <v>54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8">
        <f t="shared" si="18"/>
        <v>0</v>
      </c>
      <c r="T191" s="38">
        <v>0</v>
      </c>
      <c r="U191" s="38"/>
    </row>
    <row r="192" spans="1:21" x14ac:dyDescent="0.25">
      <c r="A192" s="158"/>
      <c r="B192" s="140"/>
      <c r="C192" s="131"/>
      <c r="D192" s="131"/>
      <c r="E192" s="16">
        <v>123</v>
      </c>
      <c r="F192" s="6" t="s">
        <v>49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8">
        <f t="shared" si="18"/>
        <v>0</v>
      </c>
      <c r="T192" s="38">
        <f t="shared" si="21"/>
        <v>0</v>
      </c>
      <c r="U192" s="38"/>
    </row>
    <row r="193" spans="1:21" x14ac:dyDescent="0.25">
      <c r="A193" s="158"/>
      <c r="B193" s="140"/>
      <c r="C193" s="131"/>
      <c r="D193" s="131"/>
      <c r="E193" s="16">
        <v>133</v>
      </c>
      <c r="F193" s="6" t="s">
        <v>55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8">
        <f t="shared" si="18"/>
        <v>0</v>
      </c>
      <c r="T193" s="38">
        <f t="shared" si="21"/>
        <v>0</v>
      </c>
      <c r="U193" s="38"/>
    </row>
    <row r="194" spans="1:21" x14ac:dyDescent="0.25">
      <c r="A194" s="158"/>
      <c r="B194" s="140"/>
      <c r="C194" s="131"/>
      <c r="D194" s="131"/>
      <c r="E194" s="16">
        <v>191</v>
      </c>
      <c r="F194" s="6" t="s">
        <v>43</v>
      </c>
      <c r="G194" s="33">
        <v>0</v>
      </c>
      <c r="H194" s="33">
        <v>200000</v>
      </c>
      <c r="I194" s="33">
        <v>200000</v>
      </c>
      <c r="J194" s="33">
        <v>200000</v>
      </c>
      <c r="K194" s="33">
        <v>200000</v>
      </c>
      <c r="L194" s="33">
        <v>200000</v>
      </c>
      <c r="M194" s="33">
        <v>200000</v>
      </c>
      <c r="N194" s="33">
        <v>200000</v>
      </c>
      <c r="O194" s="33">
        <v>200000</v>
      </c>
      <c r="P194" s="33">
        <v>200000</v>
      </c>
      <c r="Q194" s="33">
        <v>200000</v>
      </c>
      <c r="R194" s="33">
        <v>200000</v>
      </c>
      <c r="S194" s="38">
        <f t="shared" si="18"/>
        <v>2200000</v>
      </c>
      <c r="T194" s="38">
        <v>0</v>
      </c>
      <c r="U194" s="38"/>
    </row>
    <row r="195" spans="1:21" ht="15.75" thickBot="1" x14ac:dyDescent="0.3">
      <c r="A195" s="159"/>
      <c r="B195" s="141"/>
      <c r="C195" s="132"/>
      <c r="D195" s="132"/>
      <c r="E195" s="17">
        <v>199</v>
      </c>
      <c r="F195" s="9" t="s">
        <v>56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40">
        <f t="shared" si="18"/>
        <v>0</v>
      </c>
      <c r="T195" s="40">
        <v>0</v>
      </c>
      <c r="U195" s="40"/>
    </row>
    <row r="196" spans="1:21" x14ac:dyDescent="0.25">
      <c r="A196" s="157">
        <v>23</v>
      </c>
      <c r="B196" s="139">
        <v>988344</v>
      </c>
      <c r="C196" s="130" t="s">
        <v>66</v>
      </c>
      <c r="D196" s="130" t="s">
        <v>29</v>
      </c>
      <c r="E196" s="14">
        <v>144</v>
      </c>
      <c r="F196" s="8" t="s">
        <v>51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7">
        <f t="shared" si="18"/>
        <v>0</v>
      </c>
      <c r="T196" s="32">
        <f t="shared" ref="T196:T197" si="26">S196/12</f>
        <v>0</v>
      </c>
      <c r="U196" s="37"/>
    </row>
    <row r="197" spans="1:21" x14ac:dyDescent="0.25">
      <c r="A197" s="158"/>
      <c r="B197" s="140"/>
      <c r="C197" s="131"/>
      <c r="D197" s="131"/>
      <c r="E197" s="15">
        <v>111</v>
      </c>
      <c r="F197" s="4" t="s">
        <v>57</v>
      </c>
      <c r="G197" s="33">
        <v>1824055</v>
      </c>
      <c r="H197" s="33">
        <v>1824055</v>
      </c>
      <c r="I197" s="33">
        <v>1824055</v>
      </c>
      <c r="J197" s="33">
        <v>1824055</v>
      </c>
      <c r="K197" s="33">
        <v>1824055</v>
      </c>
      <c r="L197" s="33">
        <v>1824055</v>
      </c>
      <c r="M197" s="33">
        <v>1824055</v>
      </c>
      <c r="N197" s="33">
        <v>1824055</v>
      </c>
      <c r="O197" s="33">
        <v>1824055</v>
      </c>
      <c r="P197" s="33">
        <v>1824055</v>
      </c>
      <c r="Q197" s="33">
        <v>1824055</v>
      </c>
      <c r="R197" s="33">
        <v>1824055</v>
      </c>
      <c r="S197" s="38">
        <f t="shared" ref="S197:S260" si="27">G197+H197+I197+J197+K197+L197+M197+N197+O197+P197+Q197+R197</f>
        <v>21888660</v>
      </c>
      <c r="T197" s="38">
        <f t="shared" si="26"/>
        <v>1824055</v>
      </c>
      <c r="U197" s="38">
        <f>S197+S198+S199+S200+S201+S202+S203+S204+T197+T198+T199+T200+T201+T202+T203+T204</f>
        <v>27412715</v>
      </c>
    </row>
    <row r="198" spans="1:21" x14ac:dyDescent="0.25">
      <c r="A198" s="158"/>
      <c r="B198" s="140"/>
      <c r="C198" s="131"/>
      <c r="D198" s="131"/>
      <c r="E198" s="15">
        <v>145</v>
      </c>
      <c r="F198" s="5" t="s">
        <v>52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8">
        <f t="shared" si="27"/>
        <v>0</v>
      </c>
      <c r="T198" s="38">
        <f t="shared" si="21"/>
        <v>0</v>
      </c>
      <c r="U198" s="38"/>
    </row>
    <row r="199" spans="1:21" x14ac:dyDescent="0.25">
      <c r="A199" s="158"/>
      <c r="B199" s="140"/>
      <c r="C199" s="131"/>
      <c r="D199" s="131"/>
      <c r="E199" s="15">
        <v>114</v>
      </c>
      <c r="F199" s="6" t="s">
        <v>53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8">
        <f t="shared" si="27"/>
        <v>0</v>
      </c>
      <c r="T199" s="38">
        <f t="shared" si="21"/>
        <v>0</v>
      </c>
      <c r="U199" s="38"/>
    </row>
    <row r="200" spans="1:21" x14ac:dyDescent="0.25">
      <c r="A200" s="158"/>
      <c r="B200" s="140"/>
      <c r="C200" s="131"/>
      <c r="D200" s="131"/>
      <c r="E200" s="16">
        <v>230</v>
      </c>
      <c r="F200" s="6" t="s">
        <v>54</v>
      </c>
      <c r="G200" s="33">
        <v>0</v>
      </c>
      <c r="H200" s="33">
        <v>0</v>
      </c>
      <c r="I200" s="66">
        <v>400000</v>
      </c>
      <c r="J200" s="64">
        <v>300000</v>
      </c>
      <c r="K200" s="64">
        <v>800000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8">
        <f t="shared" si="27"/>
        <v>1500000</v>
      </c>
      <c r="T200" s="38">
        <v>0</v>
      </c>
      <c r="U200" s="38"/>
    </row>
    <row r="201" spans="1:21" x14ac:dyDescent="0.25">
      <c r="A201" s="158"/>
      <c r="B201" s="140"/>
      <c r="C201" s="131"/>
      <c r="D201" s="131"/>
      <c r="E201" s="16">
        <v>123</v>
      </c>
      <c r="F201" s="6" t="s">
        <v>49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8">
        <f t="shared" si="27"/>
        <v>0</v>
      </c>
      <c r="T201" s="38">
        <f t="shared" si="21"/>
        <v>0</v>
      </c>
      <c r="U201" s="38"/>
    </row>
    <row r="202" spans="1:21" x14ac:dyDescent="0.25">
      <c r="A202" s="158"/>
      <c r="B202" s="140"/>
      <c r="C202" s="131"/>
      <c r="D202" s="131"/>
      <c r="E202" s="16">
        <v>133</v>
      </c>
      <c r="F202" s="6" t="s">
        <v>55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8">
        <f t="shared" si="27"/>
        <v>0</v>
      </c>
      <c r="T202" s="38">
        <f t="shared" si="21"/>
        <v>0</v>
      </c>
      <c r="U202" s="38"/>
    </row>
    <row r="203" spans="1:21" x14ac:dyDescent="0.25">
      <c r="A203" s="158"/>
      <c r="B203" s="140"/>
      <c r="C203" s="131"/>
      <c r="D203" s="131"/>
      <c r="E203" s="16">
        <v>191</v>
      </c>
      <c r="F203" s="6" t="s">
        <v>43</v>
      </c>
      <c r="G203" s="33">
        <v>0</v>
      </c>
      <c r="H203" s="33">
        <v>200000</v>
      </c>
      <c r="I203" s="33">
        <v>200000</v>
      </c>
      <c r="J203" s="33">
        <v>200000</v>
      </c>
      <c r="K203" s="33">
        <v>200000</v>
      </c>
      <c r="L203" s="33">
        <v>200000</v>
      </c>
      <c r="M203" s="33">
        <v>200000</v>
      </c>
      <c r="N203" s="33">
        <v>200000</v>
      </c>
      <c r="O203" s="33">
        <v>200000</v>
      </c>
      <c r="P203" s="33">
        <v>200000</v>
      </c>
      <c r="Q203" s="33">
        <v>200000</v>
      </c>
      <c r="R203" s="33">
        <v>200000</v>
      </c>
      <c r="S203" s="38">
        <f t="shared" si="27"/>
        <v>2200000</v>
      </c>
      <c r="T203" s="38">
        <v>0</v>
      </c>
      <c r="U203" s="38"/>
    </row>
    <row r="204" spans="1:21" ht="15.75" thickBot="1" x14ac:dyDescent="0.3">
      <c r="A204" s="159"/>
      <c r="B204" s="141"/>
      <c r="C204" s="132"/>
      <c r="D204" s="132"/>
      <c r="E204" s="17">
        <v>199</v>
      </c>
      <c r="F204" s="9" t="s">
        <v>56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40">
        <f t="shared" si="27"/>
        <v>0</v>
      </c>
      <c r="T204" s="40">
        <v>0</v>
      </c>
      <c r="U204" s="40"/>
    </row>
    <row r="205" spans="1:21" x14ac:dyDescent="0.25">
      <c r="A205" s="157">
        <v>24</v>
      </c>
      <c r="B205" s="139">
        <v>3509647</v>
      </c>
      <c r="C205" s="130" t="s">
        <v>67</v>
      </c>
      <c r="D205" s="130" t="s">
        <v>30</v>
      </c>
      <c r="E205" s="14">
        <v>144</v>
      </c>
      <c r="F205" s="8" t="s">
        <v>51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7">
        <f t="shared" si="27"/>
        <v>0</v>
      </c>
      <c r="T205" s="32">
        <f t="shared" ref="T205:T206" si="28">S205/12</f>
        <v>0</v>
      </c>
      <c r="U205" s="37"/>
    </row>
    <row r="206" spans="1:21" x14ac:dyDescent="0.25">
      <c r="A206" s="158"/>
      <c r="B206" s="140"/>
      <c r="C206" s="131"/>
      <c r="D206" s="131"/>
      <c r="E206" s="15">
        <v>111</v>
      </c>
      <c r="F206" s="4" t="s">
        <v>57</v>
      </c>
      <c r="G206" s="33">
        <v>1824055</v>
      </c>
      <c r="H206" s="33">
        <v>1824055</v>
      </c>
      <c r="I206" s="33">
        <v>1824055</v>
      </c>
      <c r="J206" s="33">
        <v>1824055</v>
      </c>
      <c r="K206" s="33">
        <v>1824055</v>
      </c>
      <c r="L206" s="33">
        <v>1824055</v>
      </c>
      <c r="M206" s="33">
        <v>1824055</v>
      </c>
      <c r="N206" s="33">
        <v>1824055</v>
      </c>
      <c r="O206" s="33">
        <v>1824055</v>
      </c>
      <c r="P206" s="33">
        <v>1824055</v>
      </c>
      <c r="Q206" s="33">
        <v>1824055</v>
      </c>
      <c r="R206" s="33">
        <v>1824055</v>
      </c>
      <c r="S206" s="38">
        <f t="shared" si="27"/>
        <v>21888660</v>
      </c>
      <c r="T206" s="38">
        <f t="shared" si="28"/>
        <v>1824055</v>
      </c>
      <c r="U206" s="38">
        <f>S206+S207+S208+S209+S210+S211+S212+S213+T206+T207+T208+T209+T210+T211+T212+T213</f>
        <v>27412715</v>
      </c>
    </row>
    <row r="207" spans="1:21" x14ac:dyDescent="0.25">
      <c r="A207" s="158"/>
      <c r="B207" s="140"/>
      <c r="C207" s="131"/>
      <c r="D207" s="131"/>
      <c r="E207" s="15">
        <v>145</v>
      </c>
      <c r="F207" s="5" t="s">
        <v>52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8">
        <f t="shared" si="27"/>
        <v>0</v>
      </c>
      <c r="T207" s="38">
        <f t="shared" si="21"/>
        <v>0</v>
      </c>
      <c r="U207" s="38"/>
    </row>
    <row r="208" spans="1:21" x14ac:dyDescent="0.25">
      <c r="A208" s="158"/>
      <c r="B208" s="140"/>
      <c r="C208" s="131"/>
      <c r="D208" s="131"/>
      <c r="E208" s="15">
        <v>114</v>
      </c>
      <c r="F208" s="6" t="s">
        <v>53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8">
        <f t="shared" si="27"/>
        <v>0</v>
      </c>
      <c r="T208" s="38">
        <f t="shared" si="21"/>
        <v>0</v>
      </c>
      <c r="U208" s="38"/>
    </row>
    <row r="209" spans="1:21" x14ac:dyDescent="0.25">
      <c r="A209" s="158"/>
      <c r="B209" s="140"/>
      <c r="C209" s="131"/>
      <c r="D209" s="131"/>
      <c r="E209" s="16">
        <v>230</v>
      </c>
      <c r="F209" s="6" t="s">
        <v>54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64">
        <v>500000</v>
      </c>
      <c r="M209" s="33">
        <v>0</v>
      </c>
      <c r="N209" s="64">
        <v>1000000</v>
      </c>
      <c r="O209" s="33">
        <v>0</v>
      </c>
      <c r="P209" s="33">
        <v>0</v>
      </c>
      <c r="Q209" s="33">
        <v>0</v>
      </c>
      <c r="R209" s="33">
        <v>0</v>
      </c>
      <c r="S209" s="38">
        <f t="shared" si="27"/>
        <v>1500000</v>
      </c>
      <c r="T209" s="38">
        <v>0</v>
      </c>
      <c r="U209" s="38"/>
    </row>
    <row r="210" spans="1:21" x14ac:dyDescent="0.25">
      <c r="A210" s="158"/>
      <c r="B210" s="140"/>
      <c r="C210" s="131"/>
      <c r="D210" s="131"/>
      <c r="E210" s="16">
        <v>123</v>
      </c>
      <c r="F210" s="6" t="s">
        <v>49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8">
        <f t="shared" si="27"/>
        <v>0</v>
      </c>
      <c r="T210" s="38">
        <f t="shared" si="21"/>
        <v>0</v>
      </c>
      <c r="U210" s="38"/>
    </row>
    <row r="211" spans="1:21" x14ac:dyDescent="0.25">
      <c r="A211" s="158"/>
      <c r="B211" s="140"/>
      <c r="C211" s="131"/>
      <c r="D211" s="131"/>
      <c r="E211" s="16">
        <v>133</v>
      </c>
      <c r="F211" s="6" t="s">
        <v>55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8">
        <f t="shared" si="27"/>
        <v>0</v>
      </c>
      <c r="T211" s="38">
        <f t="shared" si="21"/>
        <v>0</v>
      </c>
      <c r="U211" s="38"/>
    </row>
    <row r="212" spans="1:21" x14ac:dyDescent="0.25">
      <c r="A212" s="158"/>
      <c r="B212" s="140"/>
      <c r="C212" s="131"/>
      <c r="D212" s="131"/>
      <c r="E212" s="16">
        <v>191</v>
      </c>
      <c r="F212" s="6" t="s">
        <v>43</v>
      </c>
      <c r="G212" s="33">
        <v>0</v>
      </c>
      <c r="H212" s="33">
        <v>200000</v>
      </c>
      <c r="I212" s="33">
        <v>200000</v>
      </c>
      <c r="J212" s="33">
        <v>200000</v>
      </c>
      <c r="K212" s="33">
        <v>200000</v>
      </c>
      <c r="L212" s="33">
        <v>200000</v>
      </c>
      <c r="M212" s="33">
        <v>200000</v>
      </c>
      <c r="N212" s="33">
        <v>200000</v>
      </c>
      <c r="O212" s="33">
        <v>200000</v>
      </c>
      <c r="P212" s="33">
        <v>200000</v>
      </c>
      <c r="Q212" s="33">
        <v>200000</v>
      </c>
      <c r="R212" s="33">
        <v>200000</v>
      </c>
      <c r="S212" s="38">
        <f t="shared" si="27"/>
        <v>2200000</v>
      </c>
      <c r="T212" s="38">
        <v>0</v>
      </c>
      <c r="U212" s="38"/>
    </row>
    <row r="213" spans="1:21" ht="15.75" thickBot="1" x14ac:dyDescent="0.3">
      <c r="A213" s="159"/>
      <c r="B213" s="141"/>
      <c r="C213" s="132"/>
      <c r="D213" s="132"/>
      <c r="E213" s="17">
        <v>199</v>
      </c>
      <c r="F213" s="9" t="s">
        <v>56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40">
        <f t="shared" si="27"/>
        <v>0</v>
      </c>
      <c r="T213" s="40">
        <v>0</v>
      </c>
      <c r="U213" s="40"/>
    </row>
    <row r="214" spans="1:21" x14ac:dyDescent="0.25">
      <c r="A214" s="157">
        <v>25</v>
      </c>
      <c r="B214" s="139">
        <v>494510</v>
      </c>
      <c r="C214" s="130" t="s">
        <v>87</v>
      </c>
      <c r="D214" s="130" t="s">
        <v>81</v>
      </c>
      <c r="E214" s="14">
        <v>144</v>
      </c>
      <c r="F214" s="8" t="s">
        <v>51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7">
        <f t="shared" si="27"/>
        <v>0</v>
      </c>
      <c r="T214" s="32">
        <f t="shared" ref="T214:T274" si="29">S214/12</f>
        <v>0</v>
      </c>
      <c r="U214" s="37"/>
    </row>
    <row r="215" spans="1:21" x14ac:dyDescent="0.25">
      <c r="A215" s="158"/>
      <c r="B215" s="140"/>
      <c r="C215" s="131"/>
      <c r="D215" s="131"/>
      <c r="E215" s="15">
        <v>111</v>
      </c>
      <c r="F215" s="4" t="s">
        <v>57</v>
      </c>
      <c r="G215" s="33">
        <v>1824055</v>
      </c>
      <c r="H215" s="33">
        <v>1824055</v>
      </c>
      <c r="I215" s="33">
        <v>1824055</v>
      </c>
      <c r="J215" s="33">
        <v>1824055</v>
      </c>
      <c r="K215" s="33">
        <v>1824055</v>
      </c>
      <c r="L215" s="33">
        <v>1824055</v>
      </c>
      <c r="M215" s="33">
        <v>1824055</v>
      </c>
      <c r="N215" s="33">
        <v>1824055</v>
      </c>
      <c r="O215" s="33">
        <v>1824055</v>
      </c>
      <c r="P215" s="33">
        <v>1824055</v>
      </c>
      <c r="Q215" s="33">
        <v>1824055</v>
      </c>
      <c r="R215" s="33">
        <v>1824055</v>
      </c>
      <c r="S215" s="38">
        <f t="shared" si="27"/>
        <v>21888660</v>
      </c>
      <c r="T215" s="38">
        <f t="shared" si="29"/>
        <v>1824055</v>
      </c>
      <c r="U215" s="38">
        <f>S215+S216+S217+S218+S219+S220+S221+S222+T215+T216+T217+T218+T219+T220+T221+T222</f>
        <v>25912715</v>
      </c>
    </row>
    <row r="216" spans="1:21" x14ac:dyDescent="0.25">
      <c r="A216" s="158"/>
      <c r="B216" s="140"/>
      <c r="C216" s="131"/>
      <c r="D216" s="131"/>
      <c r="E216" s="15">
        <v>145</v>
      </c>
      <c r="F216" s="5" t="s">
        <v>52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8">
        <f t="shared" si="27"/>
        <v>0</v>
      </c>
      <c r="T216" s="38">
        <f t="shared" si="29"/>
        <v>0</v>
      </c>
      <c r="U216" s="38"/>
    </row>
    <row r="217" spans="1:21" x14ac:dyDescent="0.25">
      <c r="A217" s="158"/>
      <c r="B217" s="140"/>
      <c r="C217" s="131"/>
      <c r="D217" s="131"/>
      <c r="E217" s="15">
        <v>114</v>
      </c>
      <c r="F217" s="6" t="s">
        <v>53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8">
        <f t="shared" si="27"/>
        <v>0</v>
      </c>
      <c r="T217" s="38">
        <f t="shared" si="29"/>
        <v>0</v>
      </c>
      <c r="U217" s="38"/>
    </row>
    <row r="218" spans="1:21" x14ac:dyDescent="0.25">
      <c r="A218" s="158"/>
      <c r="B218" s="140"/>
      <c r="C218" s="131"/>
      <c r="D218" s="131"/>
      <c r="E218" s="16">
        <v>230</v>
      </c>
      <c r="F218" s="6" t="s">
        <v>54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8">
        <f t="shared" si="27"/>
        <v>0</v>
      </c>
      <c r="T218" s="38">
        <v>0</v>
      </c>
      <c r="U218" s="38"/>
    </row>
    <row r="219" spans="1:21" x14ac:dyDescent="0.25">
      <c r="A219" s="158"/>
      <c r="B219" s="140"/>
      <c r="C219" s="131"/>
      <c r="D219" s="131"/>
      <c r="E219" s="16">
        <v>123</v>
      </c>
      <c r="F219" s="6" t="s">
        <v>49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8">
        <f t="shared" si="27"/>
        <v>0</v>
      </c>
      <c r="T219" s="38">
        <f t="shared" si="29"/>
        <v>0</v>
      </c>
      <c r="U219" s="38"/>
    </row>
    <row r="220" spans="1:21" x14ac:dyDescent="0.25">
      <c r="A220" s="158"/>
      <c r="B220" s="140"/>
      <c r="C220" s="131"/>
      <c r="D220" s="131"/>
      <c r="E220" s="16">
        <v>133</v>
      </c>
      <c r="F220" s="6" t="s">
        <v>55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8">
        <f t="shared" si="27"/>
        <v>0</v>
      </c>
      <c r="T220" s="38">
        <f t="shared" si="29"/>
        <v>0</v>
      </c>
      <c r="U220" s="38"/>
    </row>
    <row r="221" spans="1:21" x14ac:dyDescent="0.25">
      <c r="A221" s="158"/>
      <c r="B221" s="140"/>
      <c r="C221" s="131"/>
      <c r="D221" s="131"/>
      <c r="E221" s="16">
        <v>191</v>
      </c>
      <c r="F221" s="6" t="s">
        <v>43</v>
      </c>
      <c r="G221" s="33">
        <v>0</v>
      </c>
      <c r="H221" s="33">
        <v>200000</v>
      </c>
      <c r="I221" s="33">
        <v>200000</v>
      </c>
      <c r="J221" s="33">
        <v>200000</v>
      </c>
      <c r="K221" s="33">
        <v>200000</v>
      </c>
      <c r="L221" s="33">
        <v>200000</v>
      </c>
      <c r="M221" s="33">
        <v>200000</v>
      </c>
      <c r="N221" s="33">
        <v>200000</v>
      </c>
      <c r="O221" s="33">
        <v>200000</v>
      </c>
      <c r="P221" s="33">
        <v>200000</v>
      </c>
      <c r="Q221" s="33">
        <v>200000</v>
      </c>
      <c r="R221" s="33">
        <v>200000</v>
      </c>
      <c r="S221" s="38">
        <f t="shared" si="27"/>
        <v>2200000</v>
      </c>
      <c r="T221" s="38">
        <v>0</v>
      </c>
      <c r="U221" s="38"/>
    </row>
    <row r="222" spans="1:21" ht="15.75" thickBot="1" x14ac:dyDescent="0.3">
      <c r="A222" s="159"/>
      <c r="B222" s="141"/>
      <c r="C222" s="132"/>
      <c r="D222" s="132"/>
      <c r="E222" s="17">
        <v>199</v>
      </c>
      <c r="F222" s="9" t="s">
        <v>56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40">
        <f t="shared" si="27"/>
        <v>0</v>
      </c>
      <c r="T222" s="40">
        <v>0</v>
      </c>
      <c r="U222" s="40"/>
    </row>
    <row r="223" spans="1:21" x14ac:dyDescent="0.25">
      <c r="A223" s="157">
        <v>26</v>
      </c>
      <c r="B223" s="139">
        <v>850646</v>
      </c>
      <c r="C223" s="130" t="s">
        <v>68</v>
      </c>
      <c r="D223" s="130" t="s">
        <v>69</v>
      </c>
      <c r="E223" s="14">
        <v>144</v>
      </c>
      <c r="F223" s="8" t="s">
        <v>51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7">
        <f t="shared" si="27"/>
        <v>0</v>
      </c>
      <c r="T223" s="32">
        <f t="shared" ref="T223:T224" si="30">S223/12</f>
        <v>0</v>
      </c>
      <c r="U223" s="37"/>
    </row>
    <row r="224" spans="1:21" x14ac:dyDescent="0.25">
      <c r="A224" s="158"/>
      <c r="B224" s="140"/>
      <c r="C224" s="131"/>
      <c r="D224" s="131"/>
      <c r="E224" s="15">
        <v>111</v>
      </c>
      <c r="F224" s="4" t="s">
        <v>57</v>
      </c>
      <c r="G224" s="33">
        <v>1824055</v>
      </c>
      <c r="H224" s="33">
        <v>1824055</v>
      </c>
      <c r="I224" s="33">
        <v>1824055</v>
      </c>
      <c r="J224" s="33">
        <v>1824055</v>
      </c>
      <c r="K224" s="33">
        <v>1824055</v>
      </c>
      <c r="L224" s="33">
        <v>1824055</v>
      </c>
      <c r="M224" s="33">
        <v>1824055</v>
      </c>
      <c r="N224" s="33">
        <v>1824055</v>
      </c>
      <c r="O224" s="33">
        <v>1824055</v>
      </c>
      <c r="P224" s="33">
        <v>1824055</v>
      </c>
      <c r="Q224" s="33">
        <v>1824055</v>
      </c>
      <c r="R224" s="33">
        <v>1824055</v>
      </c>
      <c r="S224" s="38">
        <f t="shared" si="27"/>
        <v>21888660</v>
      </c>
      <c r="T224" s="38">
        <f t="shared" si="30"/>
        <v>1824055</v>
      </c>
      <c r="U224" s="38">
        <f>S224+S225+S226+S227+S228+S229+S230+S231+T224+T225+T226+T227+T228+T229+T230+T231</f>
        <v>28512715</v>
      </c>
    </row>
    <row r="225" spans="1:21" x14ac:dyDescent="0.25">
      <c r="A225" s="158"/>
      <c r="B225" s="140"/>
      <c r="C225" s="131"/>
      <c r="D225" s="131"/>
      <c r="E225" s="15">
        <v>145</v>
      </c>
      <c r="F225" s="5" t="s">
        <v>52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8">
        <f t="shared" si="27"/>
        <v>0</v>
      </c>
      <c r="T225" s="38">
        <f t="shared" si="29"/>
        <v>0</v>
      </c>
      <c r="U225" s="38"/>
    </row>
    <row r="226" spans="1:21" x14ac:dyDescent="0.25">
      <c r="A226" s="158"/>
      <c r="B226" s="140"/>
      <c r="C226" s="131"/>
      <c r="D226" s="131"/>
      <c r="E226" s="15">
        <v>114</v>
      </c>
      <c r="F226" s="6" t="s">
        <v>53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8">
        <f t="shared" si="27"/>
        <v>0</v>
      </c>
      <c r="T226" s="38">
        <f t="shared" si="29"/>
        <v>0</v>
      </c>
      <c r="U226" s="38"/>
    </row>
    <row r="227" spans="1:21" x14ac:dyDescent="0.25">
      <c r="A227" s="158"/>
      <c r="B227" s="140"/>
      <c r="C227" s="131"/>
      <c r="D227" s="131"/>
      <c r="E227" s="16">
        <v>230</v>
      </c>
      <c r="F227" s="6" t="s">
        <v>54</v>
      </c>
      <c r="G227" s="33">
        <v>0</v>
      </c>
      <c r="H227" s="33">
        <v>0</v>
      </c>
      <c r="I227" s="66">
        <v>150000</v>
      </c>
      <c r="J227" s="33">
        <v>0</v>
      </c>
      <c r="K227" s="64">
        <v>400000</v>
      </c>
      <c r="L227" s="64">
        <v>350000</v>
      </c>
      <c r="M227" s="64">
        <v>400000</v>
      </c>
      <c r="N227" s="64">
        <v>700000</v>
      </c>
      <c r="O227" s="64">
        <v>600000</v>
      </c>
      <c r="P227" s="33">
        <v>0</v>
      </c>
      <c r="Q227" s="33">
        <v>0</v>
      </c>
      <c r="R227" s="33">
        <v>0</v>
      </c>
      <c r="S227" s="38">
        <f t="shared" si="27"/>
        <v>2600000</v>
      </c>
      <c r="T227" s="38">
        <v>0</v>
      </c>
      <c r="U227" s="38"/>
    </row>
    <row r="228" spans="1:21" x14ac:dyDescent="0.25">
      <c r="A228" s="158"/>
      <c r="B228" s="140"/>
      <c r="C228" s="131"/>
      <c r="D228" s="131"/>
      <c r="E228" s="16">
        <v>123</v>
      </c>
      <c r="F228" s="6" t="s">
        <v>49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8">
        <f t="shared" si="27"/>
        <v>0</v>
      </c>
      <c r="T228" s="38">
        <f t="shared" si="29"/>
        <v>0</v>
      </c>
      <c r="U228" s="38"/>
    </row>
    <row r="229" spans="1:21" x14ac:dyDescent="0.25">
      <c r="A229" s="158"/>
      <c r="B229" s="140"/>
      <c r="C229" s="131"/>
      <c r="D229" s="131"/>
      <c r="E229" s="16">
        <v>133</v>
      </c>
      <c r="F229" s="6" t="s">
        <v>55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8">
        <f t="shared" si="27"/>
        <v>0</v>
      </c>
      <c r="T229" s="38">
        <f t="shared" si="29"/>
        <v>0</v>
      </c>
      <c r="U229" s="38"/>
    </row>
    <row r="230" spans="1:21" x14ac:dyDescent="0.25">
      <c r="A230" s="158"/>
      <c r="B230" s="140"/>
      <c r="C230" s="131"/>
      <c r="D230" s="131"/>
      <c r="E230" s="16">
        <v>191</v>
      </c>
      <c r="F230" s="6" t="s">
        <v>43</v>
      </c>
      <c r="G230" s="33">
        <v>0</v>
      </c>
      <c r="H230" s="33">
        <v>200000</v>
      </c>
      <c r="I230" s="33">
        <v>200000</v>
      </c>
      <c r="J230" s="33">
        <v>200000</v>
      </c>
      <c r="K230" s="33">
        <v>200000</v>
      </c>
      <c r="L230" s="33">
        <v>200000</v>
      </c>
      <c r="M230" s="33">
        <v>200000</v>
      </c>
      <c r="N230" s="33">
        <v>200000</v>
      </c>
      <c r="O230" s="33">
        <v>200000</v>
      </c>
      <c r="P230" s="33">
        <v>200000</v>
      </c>
      <c r="Q230" s="33">
        <v>200000</v>
      </c>
      <c r="R230" s="33">
        <v>200000</v>
      </c>
      <c r="S230" s="38">
        <f t="shared" si="27"/>
        <v>2200000</v>
      </c>
      <c r="T230" s="38">
        <v>0</v>
      </c>
      <c r="U230" s="38"/>
    </row>
    <row r="231" spans="1:21" ht="15.75" thickBot="1" x14ac:dyDescent="0.3">
      <c r="A231" s="159"/>
      <c r="B231" s="141"/>
      <c r="C231" s="132"/>
      <c r="D231" s="132"/>
      <c r="E231" s="17">
        <v>199</v>
      </c>
      <c r="F231" s="9" t="s">
        <v>56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40">
        <f t="shared" si="27"/>
        <v>0</v>
      </c>
      <c r="T231" s="40">
        <v>0</v>
      </c>
      <c r="U231" s="40"/>
    </row>
    <row r="232" spans="1:21" x14ac:dyDescent="0.25">
      <c r="A232" s="157">
        <v>27</v>
      </c>
      <c r="B232" s="139">
        <v>2826094</v>
      </c>
      <c r="C232" s="130" t="s">
        <v>80</v>
      </c>
      <c r="D232" s="130" t="s">
        <v>31</v>
      </c>
      <c r="E232" s="14">
        <v>144</v>
      </c>
      <c r="F232" s="8" t="s">
        <v>51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7">
        <f t="shared" si="27"/>
        <v>0</v>
      </c>
      <c r="T232" s="32">
        <f t="shared" ref="T232:T233" si="31">S232/12</f>
        <v>0</v>
      </c>
      <c r="U232" s="37"/>
    </row>
    <row r="233" spans="1:21" x14ac:dyDescent="0.25">
      <c r="A233" s="158"/>
      <c r="B233" s="140"/>
      <c r="C233" s="131"/>
      <c r="D233" s="131"/>
      <c r="E233" s="15">
        <v>111</v>
      </c>
      <c r="F233" s="4" t="s">
        <v>57</v>
      </c>
      <c r="G233" s="33">
        <v>1824055</v>
      </c>
      <c r="H233" s="33">
        <v>1824055</v>
      </c>
      <c r="I233" s="33">
        <v>1824055</v>
      </c>
      <c r="J233" s="33">
        <v>1824055</v>
      </c>
      <c r="K233" s="33">
        <v>1824055</v>
      </c>
      <c r="L233" s="33">
        <v>1824055</v>
      </c>
      <c r="M233" s="33">
        <v>1824055</v>
      </c>
      <c r="N233" s="33">
        <v>1824055</v>
      </c>
      <c r="O233" s="33">
        <v>1824055</v>
      </c>
      <c r="P233" s="33">
        <v>1824055</v>
      </c>
      <c r="Q233" s="33">
        <v>1824055</v>
      </c>
      <c r="R233" s="33">
        <v>1824055</v>
      </c>
      <c r="S233" s="38">
        <f t="shared" si="27"/>
        <v>21888660</v>
      </c>
      <c r="T233" s="38">
        <f t="shared" si="31"/>
        <v>1824055</v>
      </c>
      <c r="U233" s="38">
        <f>S233+S234+S235+S236+S237+S238+S239+S240+T233+T234+T235+T236+T237+T238+T239+T240</f>
        <v>27962715</v>
      </c>
    </row>
    <row r="234" spans="1:21" x14ac:dyDescent="0.25">
      <c r="A234" s="158"/>
      <c r="B234" s="140"/>
      <c r="C234" s="131"/>
      <c r="D234" s="131"/>
      <c r="E234" s="15">
        <v>145</v>
      </c>
      <c r="F234" s="5" t="s">
        <v>52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8">
        <f t="shared" si="27"/>
        <v>0</v>
      </c>
      <c r="T234" s="38">
        <f t="shared" si="29"/>
        <v>0</v>
      </c>
      <c r="U234" s="38"/>
    </row>
    <row r="235" spans="1:21" x14ac:dyDescent="0.25">
      <c r="A235" s="158"/>
      <c r="B235" s="140"/>
      <c r="C235" s="131"/>
      <c r="D235" s="131"/>
      <c r="E235" s="15">
        <v>114</v>
      </c>
      <c r="F235" s="6" t="s">
        <v>53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8">
        <f t="shared" si="27"/>
        <v>0</v>
      </c>
      <c r="T235" s="38">
        <f t="shared" si="29"/>
        <v>0</v>
      </c>
      <c r="U235" s="38"/>
    </row>
    <row r="236" spans="1:21" x14ac:dyDescent="0.25">
      <c r="A236" s="158"/>
      <c r="B236" s="140"/>
      <c r="C236" s="131"/>
      <c r="D236" s="131"/>
      <c r="E236" s="16">
        <v>230</v>
      </c>
      <c r="F236" s="6" t="s">
        <v>54</v>
      </c>
      <c r="G236" s="33">
        <v>0</v>
      </c>
      <c r="H236" s="33">
        <v>0</v>
      </c>
      <c r="I236" s="33">
        <v>0</v>
      </c>
      <c r="J236" s="33">
        <v>0</v>
      </c>
      <c r="K236" s="64">
        <v>500000</v>
      </c>
      <c r="L236" s="64">
        <v>500000</v>
      </c>
      <c r="M236" s="64">
        <v>350000</v>
      </c>
      <c r="N236" s="33">
        <v>0</v>
      </c>
      <c r="O236" s="64">
        <v>700000</v>
      </c>
      <c r="P236" s="33">
        <v>0</v>
      </c>
      <c r="Q236" s="33">
        <v>0</v>
      </c>
      <c r="R236" s="33">
        <v>0</v>
      </c>
      <c r="S236" s="38">
        <f t="shared" si="27"/>
        <v>2050000</v>
      </c>
      <c r="T236" s="38">
        <v>0</v>
      </c>
      <c r="U236" s="38"/>
    </row>
    <row r="237" spans="1:21" x14ac:dyDescent="0.25">
      <c r="A237" s="158"/>
      <c r="B237" s="140"/>
      <c r="C237" s="131"/>
      <c r="D237" s="131"/>
      <c r="E237" s="16">
        <v>123</v>
      </c>
      <c r="F237" s="6" t="s">
        <v>49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8">
        <f t="shared" si="27"/>
        <v>0</v>
      </c>
      <c r="T237" s="38">
        <f t="shared" si="29"/>
        <v>0</v>
      </c>
      <c r="U237" s="38"/>
    </row>
    <row r="238" spans="1:21" x14ac:dyDescent="0.25">
      <c r="A238" s="158"/>
      <c r="B238" s="140"/>
      <c r="C238" s="131"/>
      <c r="D238" s="131"/>
      <c r="E238" s="16">
        <v>133</v>
      </c>
      <c r="F238" s="6" t="s">
        <v>55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8">
        <f t="shared" si="27"/>
        <v>0</v>
      </c>
      <c r="T238" s="38">
        <f t="shared" si="29"/>
        <v>0</v>
      </c>
      <c r="U238" s="38"/>
    </row>
    <row r="239" spans="1:21" x14ac:dyDescent="0.25">
      <c r="A239" s="158"/>
      <c r="B239" s="140"/>
      <c r="C239" s="131"/>
      <c r="D239" s="131"/>
      <c r="E239" s="16">
        <v>191</v>
      </c>
      <c r="F239" s="6" t="s">
        <v>43</v>
      </c>
      <c r="G239" s="33">
        <v>0</v>
      </c>
      <c r="H239" s="33">
        <v>200000</v>
      </c>
      <c r="I239" s="33">
        <v>200000</v>
      </c>
      <c r="J239" s="33">
        <v>200000</v>
      </c>
      <c r="K239" s="33">
        <v>200000</v>
      </c>
      <c r="L239" s="33">
        <v>200000</v>
      </c>
      <c r="M239" s="33">
        <v>200000</v>
      </c>
      <c r="N239" s="33">
        <v>200000</v>
      </c>
      <c r="O239" s="33">
        <v>200000</v>
      </c>
      <c r="P239" s="33">
        <v>200000</v>
      </c>
      <c r="Q239" s="33">
        <v>200000</v>
      </c>
      <c r="R239" s="33">
        <v>200000</v>
      </c>
      <c r="S239" s="38">
        <f t="shared" si="27"/>
        <v>2200000</v>
      </c>
      <c r="T239" s="38">
        <v>0</v>
      </c>
      <c r="U239" s="38"/>
    </row>
    <row r="240" spans="1:21" ht="15.75" thickBot="1" x14ac:dyDescent="0.3">
      <c r="A240" s="159"/>
      <c r="B240" s="141"/>
      <c r="C240" s="132"/>
      <c r="D240" s="132"/>
      <c r="E240" s="17">
        <v>199</v>
      </c>
      <c r="F240" s="9" t="s">
        <v>56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40">
        <f t="shared" si="27"/>
        <v>0</v>
      </c>
      <c r="T240" s="40">
        <v>0</v>
      </c>
      <c r="U240" s="40"/>
    </row>
    <row r="241" spans="1:21" x14ac:dyDescent="0.25">
      <c r="A241" s="157">
        <v>28</v>
      </c>
      <c r="B241" s="139">
        <v>1303255</v>
      </c>
      <c r="C241" s="130" t="s">
        <v>32</v>
      </c>
      <c r="D241" s="130" t="s">
        <v>70</v>
      </c>
      <c r="E241" s="14">
        <v>144</v>
      </c>
      <c r="F241" s="8" t="s">
        <v>51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7">
        <f t="shared" si="27"/>
        <v>0</v>
      </c>
      <c r="T241" s="32">
        <f t="shared" ref="T241:T242" si="32">S241/12</f>
        <v>0</v>
      </c>
      <c r="U241" s="37"/>
    </row>
    <row r="242" spans="1:21" x14ac:dyDescent="0.25">
      <c r="A242" s="158"/>
      <c r="B242" s="140"/>
      <c r="C242" s="131"/>
      <c r="D242" s="131"/>
      <c r="E242" s="15">
        <v>111</v>
      </c>
      <c r="F242" s="4" t="s">
        <v>57</v>
      </c>
      <c r="G242" s="33">
        <v>1824055</v>
      </c>
      <c r="H242" s="33">
        <v>1824055</v>
      </c>
      <c r="I242" s="33">
        <v>1824055</v>
      </c>
      <c r="J242" s="33">
        <v>1824055</v>
      </c>
      <c r="K242" s="33">
        <v>1824055</v>
      </c>
      <c r="L242" s="33">
        <v>1824055</v>
      </c>
      <c r="M242" s="33">
        <v>1824055</v>
      </c>
      <c r="N242" s="33">
        <v>1824055</v>
      </c>
      <c r="O242" s="33">
        <v>1824055</v>
      </c>
      <c r="P242" s="33">
        <v>1824055</v>
      </c>
      <c r="Q242" s="33">
        <v>1824055</v>
      </c>
      <c r="R242" s="33">
        <v>1824055</v>
      </c>
      <c r="S242" s="38">
        <f t="shared" si="27"/>
        <v>21888660</v>
      </c>
      <c r="T242" s="38">
        <f t="shared" si="32"/>
        <v>1824055</v>
      </c>
      <c r="U242" s="38">
        <f>S242+S243+S244+S245+S246+S247+S248+S249+T242+T243+T244+T245+T246+T247+T248+T249</f>
        <v>25912715</v>
      </c>
    </row>
    <row r="243" spans="1:21" x14ac:dyDescent="0.25">
      <c r="A243" s="158"/>
      <c r="B243" s="140"/>
      <c r="C243" s="131"/>
      <c r="D243" s="131"/>
      <c r="E243" s="15">
        <v>145</v>
      </c>
      <c r="F243" s="5" t="s">
        <v>52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8">
        <f t="shared" si="27"/>
        <v>0</v>
      </c>
      <c r="T243" s="38">
        <f t="shared" si="29"/>
        <v>0</v>
      </c>
      <c r="U243" s="38"/>
    </row>
    <row r="244" spans="1:21" x14ac:dyDescent="0.25">
      <c r="A244" s="158"/>
      <c r="B244" s="140"/>
      <c r="C244" s="131"/>
      <c r="D244" s="131"/>
      <c r="E244" s="15">
        <v>114</v>
      </c>
      <c r="F244" s="6" t="s">
        <v>53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8">
        <f t="shared" si="27"/>
        <v>0</v>
      </c>
      <c r="T244" s="38">
        <f t="shared" si="29"/>
        <v>0</v>
      </c>
      <c r="U244" s="38"/>
    </row>
    <row r="245" spans="1:21" x14ac:dyDescent="0.25">
      <c r="A245" s="158"/>
      <c r="B245" s="140"/>
      <c r="C245" s="131"/>
      <c r="D245" s="131"/>
      <c r="E245" s="16">
        <v>230</v>
      </c>
      <c r="F245" s="6" t="s">
        <v>54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8">
        <f t="shared" si="27"/>
        <v>0</v>
      </c>
      <c r="T245" s="38">
        <v>0</v>
      </c>
      <c r="U245" s="38"/>
    </row>
    <row r="246" spans="1:21" x14ac:dyDescent="0.25">
      <c r="A246" s="158"/>
      <c r="B246" s="140"/>
      <c r="C246" s="131"/>
      <c r="D246" s="131"/>
      <c r="E246" s="16">
        <v>123</v>
      </c>
      <c r="F246" s="6" t="s">
        <v>49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8">
        <f t="shared" si="27"/>
        <v>0</v>
      </c>
      <c r="T246" s="38">
        <f t="shared" si="29"/>
        <v>0</v>
      </c>
      <c r="U246" s="38"/>
    </row>
    <row r="247" spans="1:21" x14ac:dyDescent="0.25">
      <c r="A247" s="158"/>
      <c r="B247" s="140"/>
      <c r="C247" s="131"/>
      <c r="D247" s="131"/>
      <c r="E247" s="16">
        <v>133</v>
      </c>
      <c r="F247" s="6" t="s">
        <v>55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8">
        <f t="shared" si="27"/>
        <v>0</v>
      </c>
      <c r="T247" s="38">
        <f t="shared" si="29"/>
        <v>0</v>
      </c>
      <c r="U247" s="38"/>
    </row>
    <row r="248" spans="1:21" x14ac:dyDescent="0.25">
      <c r="A248" s="158"/>
      <c r="B248" s="140"/>
      <c r="C248" s="131"/>
      <c r="D248" s="131"/>
      <c r="E248" s="16">
        <v>191</v>
      </c>
      <c r="F248" s="6" t="s">
        <v>43</v>
      </c>
      <c r="G248" s="33">
        <v>0</v>
      </c>
      <c r="H248" s="33">
        <v>200000</v>
      </c>
      <c r="I248" s="33">
        <v>200000</v>
      </c>
      <c r="J248" s="33">
        <v>200000</v>
      </c>
      <c r="K248" s="33">
        <v>200000</v>
      </c>
      <c r="L248" s="33">
        <v>200000</v>
      </c>
      <c r="M248" s="33">
        <v>200000</v>
      </c>
      <c r="N248" s="33">
        <v>200000</v>
      </c>
      <c r="O248" s="33">
        <v>200000</v>
      </c>
      <c r="P248" s="33">
        <v>200000</v>
      </c>
      <c r="Q248" s="33">
        <v>200000</v>
      </c>
      <c r="R248" s="33">
        <v>200000</v>
      </c>
      <c r="S248" s="38">
        <f t="shared" si="27"/>
        <v>2200000</v>
      </c>
      <c r="T248" s="38">
        <v>0</v>
      </c>
      <c r="U248" s="38"/>
    </row>
    <row r="249" spans="1:21" ht="15.75" thickBot="1" x14ac:dyDescent="0.3">
      <c r="A249" s="159"/>
      <c r="B249" s="141"/>
      <c r="C249" s="132"/>
      <c r="D249" s="132"/>
      <c r="E249" s="17">
        <v>199</v>
      </c>
      <c r="F249" s="9" t="s">
        <v>56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40">
        <f t="shared" si="27"/>
        <v>0</v>
      </c>
      <c r="T249" s="40">
        <v>0</v>
      </c>
      <c r="U249" s="40"/>
    </row>
    <row r="250" spans="1:21" ht="15" customHeight="1" x14ac:dyDescent="0.25">
      <c r="A250" s="157">
        <v>29</v>
      </c>
      <c r="B250" s="139">
        <v>1231195</v>
      </c>
      <c r="C250" s="130" t="s">
        <v>71</v>
      </c>
      <c r="D250" s="130" t="s">
        <v>72</v>
      </c>
      <c r="E250" s="14">
        <v>144</v>
      </c>
      <c r="F250" s="8" t="s">
        <v>51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7">
        <f t="shared" si="27"/>
        <v>0</v>
      </c>
      <c r="T250" s="32">
        <f t="shared" ref="T250:T251" si="33">S250/12</f>
        <v>0</v>
      </c>
      <c r="U250" s="37"/>
    </row>
    <row r="251" spans="1:21" x14ac:dyDescent="0.25">
      <c r="A251" s="158"/>
      <c r="B251" s="140"/>
      <c r="C251" s="131"/>
      <c r="D251" s="131"/>
      <c r="E251" s="15">
        <v>111</v>
      </c>
      <c r="F251" s="4" t="s">
        <v>57</v>
      </c>
      <c r="G251" s="33">
        <v>1824055</v>
      </c>
      <c r="H251" s="33">
        <v>1824055</v>
      </c>
      <c r="I251" s="33">
        <v>1824055</v>
      </c>
      <c r="J251" s="33">
        <v>1824055</v>
      </c>
      <c r="K251" s="33">
        <v>1824055</v>
      </c>
      <c r="L251" s="33">
        <v>1824055</v>
      </c>
      <c r="M251" s="33">
        <v>1824055</v>
      </c>
      <c r="N251" s="33">
        <v>1824055</v>
      </c>
      <c r="O251" s="33">
        <v>1824055</v>
      </c>
      <c r="P251" s="33">
        <v>1824055</v>
      </c>
      <c r="Q251" s="33">
        <v>1824055</v>
      </c>
      <c r="R251" s="33">
        <v>1824055</v>
      </c>
      <c r="S251" s="38">
        <f t="shared" si="27"/>
        <v>21888660</v>
      </c>
      <c r="T251" s="38">
        <f t="shared" si="33"/>
        <v>1824055</v>
      </c>
      <c r="U251" s="38">
        <f>S251+S252+S253+S254+S255+S256+S257+S258+T251+T252+T253+T254+T255+T256+T257+T258</f>
        <v>32262715</v>
      </c>
    </row>
    <row r="252" spans="1:21" x14ac:dyDescent="0.25">
      <c r="A252" s="158"/>
      <c r="B252" s="140"/>
      <c r="C252" s="131"/>
      <c r="D252" s="131"/>
      <c r="E252" s="15">
        <v>145</v>
      </c>
      <c r="F252" s="5" t="s">
        <v>52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8">
        <f t="shared" si="27"/>
        <v>0</v>
      </c>
      <c r="T252" s="38">
        <f t="shared" si="29"/>
        <v>0</v>
      </c>
      <c r="U252" s="38"/>
    </row>
    <row r="253" spans="1:21" x14ac:dyDescent="0.25">
      <c r="A253" s="158"/>
      <c r="B253" s="140"/>
      <c r="C253" s="131"/>
      <c r="D253" s="131"/>
      <c r="E253" s="15">
        <v>114</v>
      </c>
      <c r="F253" s="6" t="s">
        <v>53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8">
        <f t="shared" si="27"/>
        <v>0</v>
      </c>
      <c r="T253" s="38">
        <f t="shared" si="29"/>
        <v>0</v>
      </c>
      <c r="U253" s="38"/>
    </row>
    <row r="254" spans="1:21" x14ac:dyDescent="0.25">
      <c r="A254" s="158"/>
      <c r="B254" s="140"/>
      <c r="C254" s="131"/>
      <c r="D254" s="131"/>
      <c r="E254" s="16">
        <v>230</v>
      </c>
      <c r="F254" s="6" t="s">
        <v>54</v>
      </c>
      <c r="G254" s="33">
        <v>0</v>
      </c>
      <c r="H254" s="33">
        <v>0</v>
      </c>
      <c r="I254" s="66">
        <v>2500000</v>
      </c>
      <c r="J254" s="64">
        <v>250000</v>
      </c>
      <c r="K254" s="64">
        <v>1200000</v>
      </c>
      <c r="L254" s="64">
        <v>600000</v>
      </c>
      <c r="M254" s="64">
        <v>1500000</v>
      </c>
      <c r="N254" s="33">
        <v>0</v>
      </c>
      <c r="O254" s="64">
        <v>300000</v>
      </c>
      <c r="P254" s="33">
        <v>0</v>
      </c>
      <c r="Q254" s="33">
        <v>0</v>
      </c>
      <c r="R254" s="33">
        <v>0</v>
      </c>
      <c r="S254" s="38">
        <f t="shared" si="27"/>
        <v>6350000</v>
      </c>
      <c r="T254" s="38">
        <v>0</v>
      </c>
      <c r="U254" s="38"/>
    </row>
    <row r="255" spans="1:21" x14ac:dyDescent="0.25">
      <c r="A255" s="158"/>
      <c r="B255" s="140"/>
      <c r="C255" s="131"/>
      <c r="D255" s="131"/>
      <c r="E255" s="16">
        <v>123</v>
      </c>
      <c r="F255" s="6" t="s">
        <v>49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8">
        <f t="shared" si="27"/>
        <v>0</v>
      </c>
      <c r="T255" s="38">
        <f t="shared" si="29"/>
        <v>0</v>
      </c>
      <c r="U255" s="38"/>
    </row>
    <row r="256" spans="1:21" x14ac:dyDescent="0.25">
      <c r="A256" s="158"/>
      <c r="B256" s="140"/>
      <c r="C256" s="131"/>
      <c r="D256" s="131"/>
      <c r="E256" s="16">
        <v>133</v>
      </c>
      <c r="F256" s="6" t="s">
        <v>55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8">
        <f t="shared" si="27"/>
        <v>0</v>
      </c>
      <c r="T256" s="38">
        <f t="shared" si="29"/>
        <v>0</v>
      </c>
      <c r="U256" s="38"/>
    </row>
    <row r="257" spans="1:21" x14ac:dyDescent="0.25">
      <c r="A257" s="158"/>
      <c r="B257" s="140"/>
      <c r="C257" s="131"/>
      <c r="D257" s="131"/>
      <c r="E257" s="16">
        <v>191</v>
      </c>
      <c r="F257" s="6" t="s">
        <v>43</v>
      </c>
      <c r="G257" s="33">
        <v>0</v>
      </c>
      <c r="H257" s="33">
        <v>200000</v>
      </c>
      <c r="I257" s="33">
        <v>200000</v>
      </c>
      <c r="J257" s="33">
        <v>200000</v>
      </c>
      <c r="K257" s="33">
        <v>200000</v>
      </c>
      <c r="L257" s="33">
        <v>200000</v>
      </c>
      <c r="M257" s="33">
        <v>200000</v>
      </c>
      <c r="N257" s="33">
        <v>200000</v>
      </c>
      <c r="O257" s="33">
        <v>200000</v>
      </c>
      <c r="P257" s="33">
        <v>200000</v>
      </c>
      <c r="Q257" s="33">
        <v>200000</v>
      </c>
      <c r="R257" s="33">
        <v>200000</v>
      </c>
      <c r="S257" s="38">
        <f t="shared" si="27"/>
        <v>2200000</v>
      </c>
      <c r="T257" s="38">
        <v>0</v>
      </c>
      <c r="U257" s="38"/>
    </row>
    <row r="258" spans="1:21" ht="15.75" thickBot="1" x14ac:dyDescent="0.3">
      <c r="A258" s="159"/>
      <c r="B258" s="141"/>
      <c r="C258" s="132"/>
      <c r="D258" s="132"/>
      <c r="E258" s="17">
        <v>199</v>
      </c>
      <c r="F258" s="9" t="s">
        <v>56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40">
        <f t="shared" si="27"/>
        <v>0</v>
      </c>
      <c r="T258" s="40">
        <v>0</v>
      </c>
      <c r="U258" s="40"/>
    </row>
    <row r="259" spans="1:21" ht="15" customHeight="1" x14ac:dyDescent="0.25">
      <c r="A259" s="157">
        <v>30</v>
      </c>
      <c r="B259" s="139">
        <v>972641</v>
      </c>
      <c r="C259" s="130" t="s">
        <v>33</v>
      </c>
      <c r="D259" s="166" t="s">
        <v>73</v>
      </c>
      <c r="E259" s="18">
        <v>144</v>
      </c>
      <c r="F259" s="10" t="s">
        <v>51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7">
        <f t="shared" si="27"/>
        <v>0</v>
      </c>
      <c r="T259" s="32">
        <f t="shared" ref="T259:T260" si="34">S259/12</f>
        <v>0</v>
      </c>
      <c r="U259" s="37"/>
    </row>
    <row r="260" spans="1:21" x14ac:dyDescent="0.25">
      <c r="A260" s="158"/>
      <c r="B260" s="140"/>
      <c r="C260" s="131"/>
      <c r="D260" s="167"/>
      <c r="E260" s="19">
        <v>111</v>
      </c>
      <c r="F260" s="12" t="s">
        <v>57</v>
      </c>
      <c r="G260" s="33">
        <v>1824055</v>
      </c>
      <c r="H260" s="33">
        <v>1824055</v>
      </c>
      <c r="I260" s="33">
        <v>1824055</v>
      </c>
      <c r="J260" s="33">
        <v>1824055</v>
      </c>
      <c r="K260" s="33">
        <v>1824055</v>
      </c>
      <c r="L260" s="33">
        <v>1824055</v>
      </c>
      <c r="M260" s="33">
        <v>1824055</v>
      </c>
      <c r="N260" s="33">
        <v>1824055</v>
      </c>
      <c r="O260" s="33">
        <v>1824055</v>
      </c>
      <c r="P260" s="33">
        <v>1824055</v>
      </c>
      <c r="Q260" s="33">
        <v>1824055</v>
      </c>
      <c r="R260" s="33">
        <v>1824055</v>
      </c>
      <c r="S260" s="38">
        <f t="shared" si="27"/>
        <v>21888660</v>
      </c>
      <c r="T260" s="38">
        <f t="shared" si="34"/>
        <v>1824055</v>
      </c>
      <c r="U260" s="38">
        <f>S260+S261+S262+S263+S264+S265+S266+S267+T260+T261+T262+T263+T264+T265+T266+T267</f>
        <v>34402715</v>
      </c>
    </row>
    <row r="261" spans="1:21" x14ac:dyDescent="0.25">
      <c r="A261" s="158"/>
      <c r="B261" s="140"/>
      <c r="C261" s="131"/>
      <c r="D261" s="167"/>
      <c r="E261" s="19">
        <v>145</v>
      </c>
      <c r="F261" s="6" t="s">
        <v>52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8">
        <f t="shared" ref="S261:S276" si="35">G261+H261+I261+J261+K261+L261+M261+N261+O261+P261+Q261+R261</f>
        <v>0</v>
      </c>
      <c r="T261" s="38">
        <f t="shared" si="29"/>
        <v>0</v>
      </c>
      <c r="U261" s="38"/>
    </row>
    <row r="262" spans="1:21" x14ac:dyDescent="0.25">
      <c r="A262" s="158"/>
      <c r="B262" s="140"/>
      <c r="C262" s="131"/>
      <c r="D262" s="167"/>
      <c r="E262" s="19">
        <v>114</v>
      </c>
      <c r="F262" s="6" t="s">
        <v>53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8">
        <f t="shared" si="35"/>
        <v>0</v>
      </c>
      <c r="T262" s="38">
        <f t="shared" si="29"/>
        <v>0</v>
      </c>
      <c r="U262" s="38"/>
    </row>
    <row r="263" spans="1:21" x14ac:dyDescent="0.25">
      <c r="A263" s="158"/>
      <c r="B263" s="140"/>
      <c r="C263" s="131"/>
      <c r="D263" s="167"/>
      <c r="E263" s="20">
        <v>230</v>
      </c>
      <c r="F263" s="6" t="s">
        <v>54</v>
      </c>
      <c r="G263" s="33">
        <v>0</v>
      </c>
      <c r="H263" s="33">
        <v>0</v>
      </c>
      <c r="I263" s="66">
        <v>900000</v>
      </c>
      <c r="J263" s="64">
        <v>1400000</v>
      </c>
      <c r="K263" s="64">
        <v>2500000</v>
      </c>
      <c r="L263" s="64">
        <v>1600000</v>
      </c>
      <c r="M263" s="64">
        <v>690000</v>
      </c>
      <c r="N263" s="66">
        <v>800000</v>
      </c>
      <c r="O263" s="66">
        <v>600000</v>
      </c>
      <c r="P263" s="33">
        <v>0</v>
      </c>
      <c r="Q263" s="33">
        <v>0</v>
      </c>
      <c r="R263" s="33">
        <v>0</v>
      </c>
      <c r="S263" s="38">
        <f t="shared" si="35"/>
        <v>8490000</v>
      </c>
      <c r="T263" s="38">
        <v>0</v>
      </c>
      <c r="U263" s="38"/>
    </row>
    <row r="264" spans="1:21" x14ac:dyDescent="0.25">
      <c r="A264" s="158"/>
      <c r="B264" s="140"/>
      <c r="C264" s="131"/>
      <c r="D264" s="167"/>
      <c r="E264" s="20">
        <v>123</v>
      </c>
      <c r="F264" s="6" t="s">
        <v>49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8">
        <f t="shared" si="35"/>
        <v>0</v>
      </c>
      <c r="T264" s="38">
        <f t="shared" si="29"/>
        <v>0</v>
      </c>
      <c r="U264" s="38"/>
    </row>
    <row r="265" spans="1:21" x14ac:dyDescent="0.25">
      <c r="A265" s="158"/>
      <c r="B265" s="140"/>
      <c r="C265" s="131"/>
      <c r="D265" s="167"/>
      <c r="E265" s="20">
        <v>133</v>
      </c>
      <c r="F265" s="6" t="s">
        <v>55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8">
        <f t="shared" si="35"/>
        <v>0</v>
      </c>
      <c r="T265" s="38">
        <f t="shared" si="29"/>
        <v>0</v>
      </c>
      <c r="U265" s="38"/>
    </row>
    <row r="266" spans="1:21" x14ac:dyDescent="0.25">
      <c r="A266" s="158"/>
      <c r="B266" s="140"/>
      <c r="C266" s="131"/>
      <c r="D266" s="167"/>
      <c r="E266" s="20">
        <v>191</v>
      </c>
      <c r="F266" s="6" t="s">
        <v>43</v>
      </c>
      <c r="G266" s="33">
        <v>0</v>
      </c>
      <c r="H266" s="33">
        <v>200000</v>
      </c>
      <c r="I266" s="33">
        <v>200000</v>
      </c>
      <c r="J266" s="33">
        <v>200000</v>
      </c>
      <c r="K266" s="33">
        <v>200000</v>
      </c>
      <c r="L266" s="33">
        <v>200000</v>
      </c>
      <c r="M266" s="33">
        <v>200000</v>
      </c>
      <c r="N266" s="33">
        <v>200000</v>
      </c>
      <c r="O266" s="33">
        <v>200000</v>
      </c>
      <c r="P266" s="33">
        <v>200000</v>
      </c>
      <c r="Q266" s="33">
        <v>200000</v>
      </c>
      <c r="R266" s="33">
        <v>200000</v>
      </c>
      <c r="S266" s="38">
        <f t="shared" si="35"/>
        <v>2200000</v>
      </c>
      <c r="T266" s="38">
        <v>0</v>
      </c>
      <c r="U266" s="38"/>
    </row>
    <row r="267" spans="1:21" ht="15.75" thickBot="1" x14ac:dyDescent="0.3">
      <c r="A267" s="159"/>
      <c r="B267" s="141"/>
      <c r="C267" s="132"/>
      <c r="D267" s="168"/>
      <c r="E267" s="21">
        <v>199</v>
      </c>
      <c r="F267" s="9" t="s">
        <v>56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40">
        <f t="shared" si="35"/>
        <v>0</v>
      </c>
      <c r="T267" s="40">
        <v>0</v>
      </c>
      <c r="U267" s="40"/>
    </row>
    <row r="268" spans="1:21" ht="15" customHeight="1" x14ac:dyDescent="0.25">
      <c r="A268" s="157">
        <v>31</v>
      </c>
      <c r="B268" s="139">
        <v>1255413</v>
      </c>
      <c r="C268" s="130" t="s">
        <v>74</v>
      </c>
      <c r="D268" s="130" t="s">
        <v>34</v>
      </c>
      <c r="E268" s="14">
        <v>144</v>
      </c>
      <c r="F268" s="8" t="s">
        <v>51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7">
        <f t="shared" si="35"/>
        <v>0</v>
      </c>
      <c r="T268" s="32">
        <f t="shared" ref="T268:T269" si="36">S268/12</f>
        <v>0</v>
      </c>
      <c r="U268" s="37"/>
    </row>
    <row r="269" spans="1:21" x14ac:dyDescent="0.25">
      <c r="A269" s="158"/>
      <c r="B269" s="140"/>
      <c r="C269" s="131"/>
      <c r="D269" s="131"/>
      <c r="E269" s="15">
        <v>111</v>
      </c>
      <c r="F269" s="4" t="s">
        <v>57</v>
      </c>
      <c r="G269" s="33">
        <v>1824055</v>
      </c>
      <c r="H269" s="33">
        <v>1824055</v>
      </c>
      <c r="I269" s="33">
        <v>1824055</v>
      </c>
      <c r="J269" s="33">
        <v>1824055</v>
      </c>
      <c r="K269" s="33">
        <v>1824055</v>
      </c>
      <c r="L269" s="33">
        <v>1824055</v>
      </c>
      <c r="M269" s="33">
        <v>1824055</v>
      </c>
      <c r="N269" s="33">
        <v>1824055</v>
      </c>
      <c r="O269" s="33">
        <v>1824055</v>
      </c>
      <c r="P269" s="33">
        <v>1824055</v>
      </c>
      <c r="Q269" s="33">
        <v>1824055</v>
      </c>
      <c r="R269" s="33">
        <v>1824055</v>
      </c>
      <c r="S269" s="38">
        <f t="shared" si="35"/>
        <v>21888660</v>
      </c>
      <c r="T269" s="38">
        <f t="shared" si="36"/>
        <v>1824055</v>
      </c>
      <c r="U269" s="38">
        <f>S269+S270+S271+S272+S273+S274+S275+S276+T269+T270+T271+T272+T273+T274+T275+T276</f>
        <v>39312715</v>
      </c>
    </row>
    <row r="270" spans="1:21" x14ac:dyDescent="0.25">
      <c r="A270" s="158"/>
      <c r="B270" s="140"/>
      <c r="C270" s="131"/>
      <c r="D270" s="131"/>
      <c r="E270" s="15">
        <v>145</v>
      </c>
      <c r="F270" s="5" t="s">
        <v>52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8">
        <f t="shared" si="35"/>
        <v>0</v>
      </c>
      <c r="T270" s="38">
        <f t="shared" si="29"/>
        <v>0</v>
      </c>
      <c r="U270" s="38"/>
    </row>
    <row r="271" spans="1:21" x14ac:dyDescent="0.25">
      <c r="A271" s="158"/>
      <c r="B271" s="140"/>
      <c r="C271" s="131"/>
      <c r="D271" s="131"/>
      <c r="E271" s="15">
        <v>114</v>
      </c>
      <c r="F271" s="6" t="s">
        <v>53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8">
        <f t="shared" si="35"/>
        <v>0</v>
      </c>
      <c r="T271" s="38">
        <f t="shared" si="29"/>
        <v>0</v>
      </c>
      <c r="U271" s="38"/>
    </row>
    <row r="272" spans="1:21" x14ac:dyDescent="0.25">
      <c r="A272" s="158"/>
      <c r="B272" s="140"/>
      <c r="C272" s="131"/>
      <c r="D272" s="131"/>
      <c r="E272" s="16">
        <v>230</v>
      </c>
      <c r="F272" s="6" t="s">
        <v>54</v>
      </c>
      <c r="G272" s="33">
        <v>0</v>
      </c>
      <c r="H272" s="33">
        <v>0</v>
      </c>
      <c r="I272" s="66">
        <v>1300000</v>
      </c>
      <c r="J272" s="64">
        <v>2100000</v>
      </c>
      <c r="K272" s="64">
        <v>1450000</v>
      </c>
      <c r="L272" s="64">
        <v>1800000</v>
      </c>
      <c r="M272" s="64">
        <v>1950000</v>
      </c>
      <c r="N272" s="64">
        <v>3800000</v>
      </c>
      <c r="O272" s="64">
        <v>1000000</v>
      </c>
      <c r="P272" s="33">
        <v>0</v>
      </c>
      <c r="Q272" s="33">
        <v>0</v>
      </c>
      <c r="R272" s="33">
        <v>0</v>
      </c>
      <c r="S272" s="38">
        <f t="shared" si="35"/>
        <v>13400000</v>
      </c>
      <c r="T272" s="38">
        <v>0</v>
      </c>
      <c r="U272" s="38"/>
    </row>
    <row r="273" spans="1:21" x14ac:dyDescent="0.25">
      <c r="A273" s="158"/>
      <c r="B273" s="140"/>
      <c r="C273" s="131"/>
      <c r="D273" s="131"/>
      <c r="E273" s="16">
        <v>123</v>
      </c>
      <c r="F273" s="6" t="s">
        <v>49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8">
        <f t="shared" si="35"/>
        <v>0</v>
      </c>
      <c r="T273" s="38">
        <f t="shared" si="29"/>
        <v>0</v>
      </c>
      <c r="U273" s="38"/>
    </row>
    <row r="274" spans="1:21" x14ac:dyDescent="0.25">
      <c r="A274" s="158"/>
      <c r="B274" s="140"/>
      <c r="C274" s="131"/>
      <c r="D274" s="131"/>
      <c r="E274" s="16">
        <v>133</v>
      </c>
      <c r="F274" s="6" t="s">
        <v>55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8">
        <f t="shared" si="35"/>
        <v>0</v>
      </c>
      <c r="T274" s="38">
        <f t="shared" si="29"/>
        <v>0</v>
      </c>
      <c r="U274" s="38"/>
    </row>
    <row r="275" spans="1:21" x14ac:dyDescent="0.25">
      <c r="A275" s="158"/>
      <c r="B275" s="140"/>
      <c r="C275" s="131"/>
      <c r="D275" s="131"/>
      <c r="E275" s="16">
        <v>191</v>
      </c>
      <c r="F275" s="6" t="s">
        <v>43</v>
      </c>
      <c r="G275" s="33">
        <v>0</v>
      </c>
      <c r="H275" s="33">
        <v>200000</v>
      </c>
      <c r="I275" s="33">
        <v>200000</v>
      </c>
      <c r="J275" s="33">
        <v>200000</v>
      </c>
      <c r="K275" s="33">
        <v>200000</v>
      </c>
      <c r="L275" s="33">
        <v>200000</v>
      </c>
      <c r="M275" s="33">
        <v>200000</v>
      </c>
      <c r="N275" s="33">
        <v>200000</v>
      </c>
      <c r="O275" s="33">
        <v>200000</v>
      </c>
      <c r="P275" s="33">
        <v>200000</v>
      </c>
      <c r="Q275" s="33">
        <v>200000</v>
      </c>
      <c r="R275" s="33">
        <v>200000</v>
      </c>
      <c r="S275" s="38">
        <f t="shared" si="35"/>
        <v>2200000</v>
      </c>
      <c r="T275" s="38">
        <v>0</v>
      </c>
      <c r="U275" s="38"/>
    </row>
    <row r="276" spans="1:21" ht="15.75" thickBot="1" x14ac:dyDescent="0.3">
      <c r="A276" s="159"/>
      <c r="B276" s="141"/>
      <c r="C276" s="132"/>
      <c r="D276" s="132"/>
      <c r="E276" s="17">
        <v>199</v>
      </c>
      <c r="F276" s="9" t="s">
        <v>56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40">
        <f t="shared" si="35"/>
        <v>0</v>
      </c>
      <c r="T276" s="40">
        <v>0</v>
      </c>
      <c r="U276" s="40"/>
    </row>
    <row r="277" spans="1:21" ht="15" customHeight="1" x14ac:dyDescent="0.25">
      <c r="A277" s="157">
        <v>32</v>
      </c>
      <c r="B277" s="139">
        <v>961018</v>
      </c>
      <c r="C277" s="130" t="s">
        <v>37</v>
      </c>
      <c r="D277" s="130" t="s">
        <v>38</v>
      </c>
      <c r="E277" s="14">
        <v>144</v>
      </c>
      <c r="F277" s="8" t="s">
        <v>51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7">
        <f t="shared" ref="S277:S340" si="37">G277+H277+I277+J277+K277+L277+M277+N277+O277+P277+Q277+R277</f>
        <v>0</v>
      </c>
      <c r="T277" s="32">
        <f t="shared" ref="T277:T337" si="38">S277/12</f>
        <v>0</v>
      </c>
      <c r="U277" s="37"/>
    </row>
    <row r="278" spans="1:21" x14ac:dyDescent="0.25">
      <c r="A278" s="158"/>
      <c r="B278" s="140"/>
      <c r="C278" s="131"/>
      <c r="D278" s="131"/>
      <c r="E278" s="15">
        <v>111</v>
      </c>
      <c r="F278" s="4" t="s">
        <v>57</v>
      </c>
      <c r="G278" s="33">
        <v>1824055</v>
      </c>
      <c r="H278" s="33">
        <v>1824055</v>
      </c>
      <c r="I278" s="33">
        <v>1824055</v>
      </c>
      <c r="J278" s="33">
        <v>1824055</v>
      </c>
      <c r="K278" s="33">
        <v>1824055</v>
      </c>
      <c r="L278" s="33">
        <v>1824055</v>
      </c>
      <c r="M278" s="33">
        <v>1824055</v>
      </c>
      <c r="N278" s="33">
        <v>1824055</v>
      </c>
      <c r="O278" s="33">
        <v>1824055</v>
      </c>
      <c r="P278" s="33">
        <v>1824055</v>
      </c>
      <c r="Q278" s="33">
        <v>1824055</v>
      </c>
      <c r="R278" s="33">
        <v>1824055</v>
      </c>
      <c r="S278" s="38">
        <f t="shared" si="37"/>
        <v>21888660</v>
      </c>
      <c r="T278" s="38">
        <f t="shared" si="38"/>
        <v>1824055</v>
      </c>
      <c r="U278" s="38">
        <f>S278+S279+S280+S281+S282+S283+S284+S285+T278+T279+T280+T281+T282+T283+T284+T285</f>
        <v>26062715</v>
      </c>
    </row>
    <row r="279" spans="1:21" x14ac:dyDescent="0.25">
      <c r="A279" s="158"/>
      <c r="B279" s="140"/>
      <c r="C279" s="131"/>
      <c r="D279" s="131"/>
      <c r="E279" s="15">
        <v>145</v>
      </c>
      <c r="F279" s="5" t="s">
        <v>52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8">
        <f t="shared" si="37"/>
        <v>0</v>
      </c>
      <c r="T279" s="38">
        <f t="shared" si="38"/>
        <v>0</v>
      </c>
      <c r="U279" s="38"/>
    </row>
    <row r="280" spans="1:21" x14ac:dyDescent="0.25">
      <c r="A280" s="158"/>
      <c r="B280" s="140"/>
      <c r="C280" s="131"/>
      <c r="D280" s="131"/>
      <c r="E280" s="15">
        <v>114</v>
      </c>
      <c r="F280" s="6" t="s">
        <v>53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8">
        <f t="shared" si="37"/>
        <v>0</v>
      </c>
      <c r="T280" s="38">
        <f t="shared" si="38"/>
        <v>0</v>
      </c>
      <c r="U280" s="38"/>
    </row>
    <row r="281" spans="1:21" x14ac:dyDescent="0.25">
      <c r="A281" s="158"/>
      <c r="B281" s="140"/>
      <c r="C281" s="131"/>
      <c r="D281" s="131"/>
      <c r="E281" s="16">
        <v>230</v>
      </c>
      <c r="F281" s="6" t="s">
        <v>54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64">
        <v>150000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8">
        <f t="shared" si="37"/>
        <v>150000</v>
      </c>
      <c r="T281" s="38">
        <v>0</v>
      </c>
      <c r="U281" s="38"/>
    </row>
    <row r="282" spans="1:21" x14ac:dyDescent="0.25">
      <c r="A282" s="158"/>
      <c r="B282" s="140"/>
      <c r="C282" s="131"/>
      <c r="D282" s="131"/>
      <c r="E282" s="16">
        <v>123</v>
      </c>
      <c r="F282" s="6" t="s">
        <v>49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8">
        <f t="shared" si="37"/>
        <v>0</v>
      </c>
      <c r="T282" s="38">
        <f t="shared" si="38"/>
        <v>0</v>
      </c>
      <c r="U282" s="38"/>
    </row>
    <row r="283" spans="1:21" x14ac:dyDescent="0.25">
      <c r="A283" s="158"/>
      <c r="B283" s="140"/>
      <c r="C283" s="131"/>
      <c r="D283" s="131"/>
      <c r="E283" s="16">
        <v>133</v>
      </c>
      <c r="F283" s="6" t="s">
        <v>55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8">
        <f t="shared" si="37"/>
        <v>0</v>
      </c>
      <c r="T283" s="38">
        <f t="shared" si="38"/>
        <v>0</v>
      </c>
      <c r="U283" s="38"/>
    </row>
    <row r="284" spans="1:21" x14ac:dyDescent="0.25">
      <c r="A284" s="158"/>
      <c r="B284" s="140"/>
      <c r="C284" s="131"/>
      <c r="D284" s="131"/>
      <c r="E284" s="16">
        <v>191</v>
      </c>
      <c r="F284" s="6" t="s">
        <v>43</v>
      </c>
      <c r="G284" s="33">
        <v>0</v>
      </c>
      <c r="H284" s="33">
        <v>200000</v>
      </c>
      <c r="I284" s="33">
        <v>200000</v>
      </c>
      <c r="J284" s="33">
        <v>200000</v>
      </c>
      <c r="K284" s="33">
        <v>200000</v>
      </c>
      <c r="L284" s="33">
        <v>200000</v>
      </c>
      <c r="M284" s="33">
        <v>200000</v>
      </c>
      <c r="N284" s="33">
        <v>200000</v>
      </c>
      <c r="O284" s="33">
        <v>200000</v>
      </c>
      <c r="P284" s="33">
        <v>200000</v>
      </c>
      <c r="Q284" s="33">
        <v>200000</v>
      </c>
      <c r="R284" s="33">
        <v>200000</v>
      </c>
      <c r="S284" s="38">
        <f t="shared" si="37"/>
        <v>2200000</v>
      </c>
      <c r="T284" s="38">
        <v>0</v>
      </c>
      <c r="U284" s="38"/>
    </row>
    <row r="285" spans="1:21" ht="15.75" thickBot="1" x14ac:dyDescent="0.3">
      <c r="A285" s="159"/>
      <c r="B285" s="141"/>
      <c r="C285" s="132"/>
      <c r="D285" s="132"/>
      <c r="E285" s="17">
        <v>199</v>
      </c>
      <c r="F285" s="9" t="s">
        <v>56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40">
        <f t="shared" si="37"/>
        <v>0</v>
      </c>
      <c r="T285" s="40">
        <v>0</v>
      </c>
      <c r="U285" s="40"/>
    </row>
    <row r="286" spans="1:21" ht="15" customHeight="1" x14ac:dyDescent="0.25">
      <c r="A286" s="157">
        <v>33</v>
      </c>
      <c r="B286" s="139">
        <v>3537315</v>
      </c>
      <c r="C286" s="130" t="s">
        <v>39</v>
      </c>
      <c r="D286" s="130" t="s">
        <v>75</v>
      </c>
      <c r="E286" s="14">
        <v>144</v>
      </c>
      <c r="F286" s="8" t="s">
        <v>51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7">
        <f t="shared" si="37"/>
        <v>0</v>
      </c>
      <c r="T286" s="32">
        <f t="shared" ref="T286:T287" si="39">S286/12</f>
        <v>0</v>
      </c>
      <c r="U286" s="37"/>
    </row>
    <row r="287" spans="1:21" x14ac:dyDescent="0.25">
      <c r="A287" s="158"/>
      <c r="B287" s="140"/>
      <c r="C287" s="131"/>
      <c r="D287" s="131"/>
      <c r="E287" s="15">
        <v>111</v>
      </c>
      <c r="F287" s="4" t="s">
        <v>57</v>
      </c>
      <c r="G287" s="33">
        <v>3396400</v>
      </c>
      <c r="H287" s="33">
        <v>3396400</v>
      </c>
      <c r="I287" s="33">
        <v>3396400</v>
      </c>
      <c r="J287" s="33">
        <v>3396400</v>
      </c>
      <c r="K287" s="33">
        <v>3396400</v>
      </c>
      <c r="L287" s="33">
        <v>3396400</v>
      </c>
      <c r="M287" s="33">
        <v>3396400</v>
      </c>
      <c r="N287" s="33">
        <v>3396400</v>
      </c>
      <c r="O287" s="33">
        <v>3396400</v>
      </c>
      <c r="P287" s="33">
        <v>3396400</v>
      </c>
      <c r="Q287" s="33">
        <v>3396400</v>
      </c>
      <c r="R287" s="33">
        <v>3396400</v>
      </c>
      <c r="S287" s="38">
        <f t="shared" si="37"/>
        <v>40756800</v>
      </c>
      <c r="T287" s="38">
        <f t="shared" si="39"/>
        <v>3396400</v>
      </c>
      <c r="U287" s="38">
        <f>S287+S288+S289+S290+S291+S292+S293+S294+T287+T288+T289+T290+T291+T292+T293+T294</f>
        <v>66814583.280000001</v>
      </c>
    </row>
    <row r="288" spans="1:21" x14ac:dyDescent="0.25">
      <c r="A288" s="158"/>
      <c r="B288" s="140"/>
      <c r="C288" s="131"/>
      <c r="D288" s="131"/>
      <c r="E288" s="15">
        <v>145</v>
      </c>
      <c r="F288" s="5" t="s">
        <v>52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8">
        <f t="shared" si="37"/>
        <v>0</v>
      </c>
      <c r="T288" s="38">
        <f t="shared" si="38"/>
        <v>0</v>
      </c>
      <c r="U288" s="38"/>
    </row>
    <row r="289" spans="1:21" x14ac:dyDescent="0.25">
      <c r="A289" s="158"/>
      <c r="B289" s="140"/>
      <c r="C289" s="131"/>
      <c r="D289" s="131"/>
      <c r="E289" s="15">
        <v>114</v>
      </c>
      <c r="F289" s="6" t="s">
        <v>53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8">
        <f t="shared" si="37"/>
        <v>0</v>
      </c>
      <c r="T289" s="38">
        <f t="shared" si="38"/>
        <v>0</v>
      </c>
      <c r="U289" s="38"/>
    </row>
    <row r="290" spans="1:21" x14ac:dyDescent="0.25">
      <c r="A290" s="158"/>
      <c r="B290" s="140"/>
      <c r="C290" s="131"/>
      <c r="D290" s="131"/>
      <c r="E290" s="16">
        <v>230</v>
      </c>
      <c r="F290" s="6" t="s">
        <v>54</v>
      </c>
      <c r="G290" s="33">
        <v>0</v>
      </c>
      <c r="H290" s="33">
        <v>0</v>
      </c>
      <c r="I290" s="33">
        <v>0</v>
      </c>
      <c r="J290" s="64">
        <v>700000</v>
      </c>
      <c r="K290" s="64">
        <v>1700000</v>
      </c>
      <c r="L290" s="64">
        <v>600000</v>
      </c>
      <c r="M290" s="64">
        <v>900000</v>
      </c>
      <c r="N290" s="64"/>
      <c r="O290" s="64">
        <v>400000</v>
      </c>
      <c r="P290" s="33">
        <v>0</v>
      </c>
      <c r="Q290" s="33">
        <v>0</v>
      </c>
      <c r="R290" s="33">
        <v>0</v>
      </c>
      <c r="S290" s="38">
        <f t="shared" si="37"/>
        <v>4300000</v>
      </c>
      <c r="T290" s="38">
        <v>0</v>
      </c>
      <c r="U290" s="38"/>
    </row>
    <row r="291" spans="1:21" x14ac:dyDescent="0.25">
      <c r="A291" s="158"/>
      <c r="B291" s="140"/>
      <c r="C291" s="131"/>
      <c r="D291" s="131"/>
      <c r="E291" s="16">
        <v>123</v>
      </c>
      <c r="F291" s="6" t="s">
        <v>49</v>
      </c>
      <c r="G291" s="33">
        <v>0</v>
      </c>
      <c r="H291" s="33">
        <v>0</v>
      </c>
      <c r="I291" s="64">
        <v>1018920</v>
      </c>
      <c r="J291" s="64">
        <v>1018920</v>
      </c>
      <c r="K291" s="64">
        <v>1018920</v>
      </c>
      <c r="L291" s="64">
        <v>1018920</v>
      </c>
      <c r="M291" s="64">
        <v>1018920</v>
      </c>
      <c r="N291" s="64">
        <v>1018920</v>
      </c>
      <c r="O291" s="64">
        <v>1018920</v>
      </c>
      <c r="P291" s="64">
        <v>1018920</v>
      </c>
      <c r="Q291" s="64">
        <v>1018920</v>
      </c>
      <c r="R291" s="33">
        <v>0</v>
      </c>
      <c r="S291" s="38">
        <f t="shared" si="37"/>
        <v>9170280</v>
      </c>
      <c r="T291" s="38">
        <f t="shared" si="38"/>
        <v>764190</v>
      </c>
      <c r="U291" s="38"/>
    </row>
    <row r="292" spans="1:21" x14ac:dyDescent="0.25">
      <c r="A292" s="158"/>
      <c r="B292" s="140"/>
      <c r="C292" s="131"/>
      <c r="D292" s="131"/>
      <c r="E292" s="16">
        <v>133</v>
      </c>
      <c r="F292" s="6" t="s">
        <v>55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8">
        <f t="shared" si="37"/>
        <v>0</v>
      </c>
      <c r="T292" s="38">
        <f t="shared" si="38"/>
        <v>0</v>
      </c>
      <c r="U292" s="38"/>
    </row>
    <row r="293" spans="1:21" x14ac:dyDescent="0.25">
      <c r="A293" s="158"/>
      <c r="B293" s="140"/>
      <c r="C293" s="131"/>
      <c r="D293" s="131"/>
      <c r="E293" s="16">
        <v>191</v>
      </c>
      <c r="F293" s="6" t="s">
        <v>43</v>
      </c>
      <c r="G293" s="33">
        <v>0</v>
      </c>
      <c r="H293" s="33">
        <v>200000</v>
      </c>
      <c r="I293" s="33">
        <v>200000</v>
      </c>
      <c r="J293" s="33">
        <v>200000</v>
      </c>
      <c r="K293" s="33">
        <v>200000</v>
      </c>
      <c r="L293" s="33">
        <v>200000</v>
      </c>
      <c r="M293" s="33">
        <v>200000</v>
      </c>
      <c r="N293" s="33">
        <v>200000</v>
      </c>
      <c r="O293" s="33">
        <v>200000</v>
      </c>
      <c r="P293" s="33">
        <v>200000</v>
      </c>
      <c r="Q293" s="33">
        <v>200000</v>
      </c>
      <c r="R293" s="33">
        <v>200000</v>
      </c>
      <c r="S293" s="38">
        <f t="shared" si="37"/>
        <v>2200000</v>
      </c>
      <c r="T293" s="38">
        <v>0</v>
      </c>
      <c r="U293" s="38"/>
    </row>
    <row r="294" spans="1:21" ht="15.75" thickBot="1" x14ac:dyDescent="0.3">
      <c r="A294" s="159"/>
      <c r="B294" s="141"/>
      <c r="C294" s="132"/>
      <c r="D294" s="132"/>
      <c r="E294" s="17">
        <v>199</v>
      </c>
      <c r="F294" s="9" t="s">
        <v>56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68">
        <v>3384192</v>
      </c>
      <c r="Q294" s="69">
        <f>P294-P294*16/100</f>
        <v>2842721.2800000003</v>
      </c>
      <c r="R294" s="34">
        <v>0</v>
      </c>
      <c r="S294" s="40">
        <f t="shared" si="37"/>
        <v>6226913.2800000003</v>
      </c>
      <c r="T294" s="40">
        <v>0</v>
      </c>
      <c r="U294" s="40"/>
    </row>
    <row r="295" spans="1:21" x14ac:dyDescent="0.25">
      <c r="A295" s="157">
        <v>34</v>
      </c>
      <c r="B295" s="139">
        <v>1438732</v>
      </c>
      <c r="C295" s="130" t="s">
        <v>16</v>
      </c>
      <c r="D295" s="130" t="s">
        <v>17</v>
      </c>
      <c r="E295" s="14">
        <v>144</v>
      </c>
      <c r="F295" s="8" t="s">
        <v>51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7">
        <f t="shared" si="37"/>
        <v>0</v>
      </c>
      <c r="T295" s="32">
        <f t="shared" ref="T295:T296" si="40">S295/12</f>
        <v>0</v>
      </c>
      <c r="U295" s="37"/>
    </row>
    <row r="296" spans="1:21" x14ac:dyDescent="0.25">
      <c r="A296" s="158"/>
      <c r="B296" s="140"/>
      <c r="C296" s="131"/>
      <c r="D296" s="131"/>
      <c r="E296" s="15">
        <v>111</v>
      </c>
      <c r="F296" s="4" t="s">
        <v>57</v>
      </c>
      <c r="G296" s="33">
        <v>3396400</v>
      </c>
      <c r="H296" s="33">
        <v>3396400</v>
      </c>
      <c r="I296" s="33">
        <v>3396400</v>
      </c>
      <c r="J296" s="33">
        <v>3396400</v>
      </c>
      <c r="K296" s="33">
        <v>3396400</v>
      </c>
      <c r="L296" s="33">
        <v>3396400</v>
      </c>
      <c r="M296" s="33">
        <v>3396400</v>
      </c>
      <c r="N296" s="33">
        <v>3396400</v>
      </c>
      <c r="O296" s="33">
        <v>3396400</v>
      </c>
      <c r="P296" s="33">
        <v>3396400</v>
      </c>
      <c r="Q296" s="33">
        <v>3396400</v>
      </c>
      <c r="R296" s="33">
        <v>3396400</v>
      </c>
      <c r="S296" s="38">
        <f t="shared" si="37"/>
        <v>40756800</v>
      </c>
      <c r="T296" s="38">
        <f t="shared" si="40"/>
        <v>3396400</v>
      </c>
      <c r="U296" s="38">
        <f>S296+S297+S298+S299+S300+S301+S302+S303+T296+T297+T298+T299+T300+T301+T302+T303</f>
        <v>46353200</v>
      </c>
    </row>
    <row r="297" spans="1:21" x14ac:dyDescent="0.25">
      <c r="A297" s="158"/>
      <c r="B297" s="140"/>
      <c r="C297" s="131"/>
      <c r="D297" s="131"/>
      <c r="E297" s="15">
        <v>145</v>
      </c>
      <c r="F297" s="5" t="s">
        <v>52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8">
        <f t="shared" si="37"/>
        <v>0</v>
      </c>
      <c r="T297" s="38">
        <f t="shared" si="38"/>
        <v>0</v>
      </c>
      <c r="U297" s="38"/>
    </row>
    <row r="298" spans="1:21" x14ac:dyDescent="0.25">
      <c r="A298" s="158"/>
      <c r="B298" s="140"/>
      <c r="C298" s="131"/>
      <c r="D298" s="131"/>
      <c r="E298" s="15">
        <v>114</v>
      </c>
      <c r="F298" s="6" t="s">
        <v>53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8">
        <f t="shared" si="37"/>
        <v>0</v>
      </c>
      <c r="T298" s="38">
        <f t="shared" si="38"/>
        <v>0</v>
      </c>
      <c r="U298" s="38"/>
    </row>
    <row r="299" spans="1:21" x14ac:dyDescent="0.25">
      <c r="A299" s="158"/>
      <c r="B299" s="140"/>
      <c r="C299" s="131"/>
      <c r="D299" s="131"/>
      <c r="E299" s="16">
        <v>230</v>
      </c>
      <c r="F299" s="6" t="s">
        <v>54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8">
        <f t="shared" si="37"/>
        <v>0</v>
      </c>
      <c r="T299" s="38">
        <v>0</v>
      </c>
      <c r="U299" s="38"/>
    </row>
    <row r="300" spans="1:21" x14ac:dyDescent="0.25">
      <c r="A300" s="158"/>
      <c r="B300" s="140"/>
      <c r="C300" s="131"/>
      <c r="D300" s="131"/>
      <c r="E300" s="16">
        <v>123</v>
      </c>
      <c r="F300" s="6" t="s">
        <v>49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8">
        <f t="shared" si="37"/>
        <v>0</v>
      </c>
      <c r="T300" s="38">
        <f t="shared" si="38"/>
        <v>0</v>
      </c>
      <c r="U300" s="38"/>
    </row>
    <row r="301" spans="1:21" x14ac:dyDescent="0.25">
      <c r="A301" s="158"/>
      <c r="B301" s="140"/>
      <c r="C301" s="131"/>
      <c r="D301" s="131"/>
      <c r="E301" s="16">
        <v>133</v>
      </c>
      <c r="F301" s="6" t="s">
        <v>55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8">
        <f t="shared" si="37"/>
        <v>0</v>
      </c>
      <c r="T301" s="38">
        <f t="shared" si="38"/>
        <v>0</v>
      </c>
      <c r="U301" s="38"/>
    </row>
    <row r="302" spans="1:21" x14ac:dyDescent="0.25">
      <c r="A302" s="158"/>
      <c r="B302" s="140"/>
      <c r="C302" s="131"/>
      <c r="D302" s="131"/>
      <c r="E302" s="16">
        <v>191</v>
      </c>
      <c r="F302" s="6" t="s">
        <v>43</v>
      </c>
      <c r="G302" s="33">
        <v>0</v>
      </c>
      <c r="H302" s="33">
        <v>200000</v>
      </c>
      <c r="I302" s="33">
        <v>200000</v>
      </c>
      <c r="J302" s="33">
        <v>200000</v>
      </c>
      <c r="K302" s="33">
        <v>200000</v>
      </c>
      <c r="L302" s="33">
        <v>200000</v>
      </c>
      <c r="M302" s="33">
        <v>200000</v>
      </c>
      <c r="N302" s="33">
        <v>200000</v>
      </c>
      <c r="O302" s="33">
        <v>200000</v>
      </c>
      <c r="P302" s="33">
        <v>200000</v>
      </c>
      <c r="Q302" s="33">
        <v>200000</v>
      </c>
      <c r="R302" s="33">
        <v>200000</v>
      </c>
      <c r="S302" s="38">
        <f t="shared" si="37"/>
        <v>2200000</v>
      </c>
      <c r="T302" s="38">
        <v>0</v>
      </c>
      <c r="U302" s="38"/>
    </row>
    <row r="303" spans="1:21" ht="15.75" thickBot="1" x14ac:dyDescent="0.3">
      <c r="A303" s="159"/>
      <c r="B303" s="141"/>
      <c r="C303" s="132"/>
      <c r="D303" s="132"/>
      <c r="E303" s="17">
        <v>199</v>
      </c>
      <c r="F303" s="9" t="s">
        <v>56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40">
        <f t="shared" si="37"/>
        <v>0</v>
      </c>
      <c r="T303" s="40">
        <v>0</v>
      </c>
      <c r="U303" s="40"/>
    </row>
    <row r="304" spans="1:21" ht="15" customHeight="1" x14ac:dyDescent="0.25">
      <c r="A304" s="157">
        <v>35</v>
      </c>
      <c r="B304" s="139">
        <v>1724116</v>
      </c>
      <c r="C304" s="130" t="s">
        <v>8</v>
      </c>
      <c r="D304" s="130" t="s">
        <v>9</v>
      </c>
      <c r="E304" s="14">
        <v>144</v>
      </c>
      <c r="F304" s="8" t="s">
        <v>51</v>
      </c>
      <c r="G304" s="35">
        <v>0</v>
      </c>
      <c r="H304" s="35">
        <v>0</v>
      </c>
      <c r="I304" s="35">
        <v>0</v>
      </c>
      <c r="J304" s="35"/>
      <c r="K304" s="35"/>
      <c r="L304" s="35"/>
      <c r="M304" s="35"/>
      <c r="N304" s="35"/>
      <c r="O304" s="35"/>
      <c r="P304" s="35"/>
      <c r="Q304" s="35"/>
      <c r="R304" s="35"/>
      <c r="S304" s="37">
        <f t="shared" si="37"/>
        <v>0</v>
      </c>
      <c r="T304" s="32">
        <f t="shared" ref="T304:T305" si="41">S304/12</f>
        <v>0</v>
      </c>
      <c r="U304" s="43"/>
    </row>
    <row r="305" spans="1:21" x14ac:dyDescent="0.25">
      <c r="A305" s="158"/>
      <c r="B305" s="140"/>
      <c r="C305" s="131"/>
      <c r="D305" s="131"/>
      <c r="E305" s="15">
        <v>111</v>
      </c>
      <c r="F305" s="4" t="s">
        <v>57</v>
      </c>
      <c r="G305" s="36">
        <v>3500000</v>
      </c>
      <c r="H305" s="36">
        <v>3500000</v>
      </c>
      <c r="I305" s="36">
        <v>3500000</v>
      </c>
      <c r="J305" s="36">
        <v>4550000</v>
      </c>
      <c r="K305" s="65">
        <v>5000000</v>
      </c>
      <c r="L305" s="65">
        <v>5000000</v>
      </c>
      <c r="M305" s="65">
        <v>5000000</v>
      </c>
      <c r="N305" s="65">
        <v>5000000</v>
      </c>
      <c r="O305" s="65">
        <v>5000000</v>
      </c>
      <c r="P305" s="65">
        <v>5000000</v>
      </c>
      <c r="Q305" s="65">
        <v>5000000</v>
      </c>
      <c r="R305" s="65">
        <v>5000000</v>
      </c>
      <c r="S305" s="38">
        <f t="shared" si="37"/>
        <v>55050000</v>
      </c>
      <c r="T305" s="38">
        <f t="shared" si="41"/>
        <v>4587500</v>
      </c>
      <c r="U305" s="44">
        <f>S305+S306+S307+S308+S309+S310+S311+S312+T305+T306+T307+T308+T309+T310+T311+T312</f>
        <v>63275000</v>
      </c>
    </row>
    <row r="306" spans="1:21" x14ac:dyDescent="0.25">
      <c r="A306" s="158"/>
      <c r="B306" s="140"/>
      <c r="C306" s="131"/>
      <c r="D306" s="131"/>
      <c r="E306" s="15">
        <v>145</v>
      </c>
      <c r="F306" s="5" t="s">
        <v>52</v>
      </c>
      <c r="G306" s="36">
        <v>0</v>
      </c>
      <c r="H306" s="36">
        <v>0</v>
      </c>
      <c r="I306" s="36">
        <v>0</v>
      </c>
      <c r="J306" s="36"/>
      <c r="K306" s="36"/>
      <c r="L306" s="36"/>
      <c r="M306" s="36"/>
      <c r="N306" s="36"/>
      <c r="O306" s="36"/>
      <c r="P306" s="36"/>
      <c r="Q306" s="36"/>
      <c r="R306" s="36"/>
      <c r="S306" s="38">
        <f t="shared" si="37"/>
        <v>0</v>
      </c>
      <c r="T306" s="38">
        <f t="shared" si="38"/>
        <v>0</v>
      </c>
      <c r="U306" s="44"/>
    </row>
    <row r="307" spans="1:21" x14ac:dyDescent="0.25">
      <c r="A307" s="158"/>
      <c r="B307" s="140"/>
      <c r="C307" s="131"/>
      <c r="D307" s="131"/>
      <c r="E307" s="15">
        <v>114</v>
      </c>
      <c r="F307" s="6" t="s">
        <v>53</v>
      </c>
      <c r="G307" s="36">
        <v>0</v>
      </c>
      <c r="H307" s="36">
        <v>0</v>
      </c>
      <c r="I307" s="36">
        <v>0</v>
      </c>
      <c r="J307" s="36"/>
      <c r="K307" s="36"/>
      <c r="L307" s="36"/>
      <c r="M307" s="36"/>
      <c r="N307" s="36"/>
      <c r="O307" s="36"/>
      <c r="P307" s="36"/>
      <c r="Q307" s="36"/>
      <c r="R307" s="36"/>
      <c r="S307" s="38">
        <f t="shared" si="37"/>
        <v>0</v>
      </c>
      <c r="T307" s="38">
        <f t="shared" si="38"/>
        <v>0</v>
      </c>
      <c r="U307" s="44"/>
    </row>
    <row r="308" spans="1:21" x14ac:dyDescent="0.25">
      <c r="A308" s="158"/>
      <c r="B308" s="140"/>
      <c r="C308" s="131"/>
      <c r="D308" s="131"/>
      <c r="E308" s="16">
        <v>230</v>
      </c>
      <c r="F308" s="6" t="s">
        <v>54</v>
      </c>
      <c r="G308" s="36">
        <v>0</v>
      </c>
      <c r="H308" s="36">
        <v>0</v>
      </c>
      <c r="I308" s="36">
        <v>300000</v>
      </c>
      <c r="J308" s="36"/>
      <c r="K308" s="65">
        <v>450000</v>
      </c>
      <c r="L308" s="65">
        <v>200000</v>
      </c>
      <c r="M308" s="65">
        <v>750000</v>
      </c>
      <c r="N308" s="65">
        <v>800000</v>
      </c>
      <c r="O308" s="36"/>
      <c r="P308" s="36"/>
      <c r="Q308" s="36"/>
      <c r="R308" s="36"/>
      <c r="S308" s="38">
        <f t="shared" si="37"/>
        <v>2500000</v>
      </c>
      <c r="T308" s="38">
        <v>0</v>
      </c>
      <c r="U308" s="44"/>
    </row>
    <row r="309" spans="1:21" x14ac:dyDescent="0.25">
      <c r="A309" s="158"/>
      <c r="B309" s="140"/>
      <c r="C309" s="131"/>
      <c r="D309" s="131"/>
      <c r="E309" s="16">
        <v>123</v>
      </c>
      <c r="F309" s="6" t="s">
        <v>49</v>
      </c>
      <c r="G309" s="36">
        <v>0</v>
      </c>
      <c r="H309" s="36">
        <v>0</v>
      </c>
      <c r="I309" s="36">
        <v>1050000</v>
      </c>
      <c r="J309" s="65"/>
      <c r="K309" s="36"/>
      <c r="L309" s="36"/>
      <c r="M309" s="36"/>
      <c r="N309" s="36"/>
      <c r="O309" s="36"/>
      <c r="P309" s="36"/>
      <c r="Q309" s="36"/>
      <c r="R309" s="36"/>
      <c r="S309" s="38">
        <f t="shared" si="37"/>
        <v>1050000</v>
      </c>
      <c r="T309" s="38">
        <f t="shared" si="38"/>
        <v>87500</v>
      </c>
      <c r="U309" s="44"/>
    </row>
    <row r="310" spans="1:21" x14ac:dyDescent="0.25">
      <c r="A310" s="158"/>
      <c r="B310" s="140"/>
      <c r="C310" s="131"/>
      <c r="D310" s="131"/>
      <c r="E310" s="16">
        <v>133</v>
      </c>
      <c r="F310" s="6" t="s">
        <v>55</v>
      </c>
      <c r="G310" s="36">
        <v>0</v>
      </c>
      <c r="H310" s="36">
        <v>0</v>
      </c>
      <c r="I310" s="36">
        <v>0</v>
      </c>
      <c r="J310" s="36"/>
      <c r="K310" s="36"/>
      <c r="L310" s="64"/>
      <c r="M310" s="36"/>
      <c r="N310" s="36"/>
      <c r="O310" s="36"/>
      <c r="P310" s="36"/>
      <c r="Q310" s="36"/>
      <c r="R310" s="36"/>
      <c r="S310" s="38">
        <f t="shared" si="37"/>
        <v>0</v>
      </c>
      <c r="T310" s="38">
        <f t="shared" si="38"/>
        <v>0</v>
      </c>
      <c r="U310" s="44"/>
    </row>
    <row r="311" spans="1:21" x14ac:dyDescent="0.25">
      <c r="A311" s="158"/>
      <c r="B311" s="140"/>
      <c r="C311" s="131"/>
      <c r="D311" s="131"/>
      <c r="E311" s="16">
        <v>191</v>
      </c>
      <c r="F311" s="6" t="s">
        <v>43</v>
      </c>
      <c r="G311" s="36">
        <v>0</v>
      </c>
      <c r="H311" s="36">
        <v>0</v>
      </c>
      <c r="I311" s="36">
        <v>0</v>
      </c>
      <c r="J311" s="36"/>
      <c r="K311" s="36"/>
      <c r="L311" s="36"/>
      <c r="M311" s="36"/>
      <c r="N311" s="36"/>
      <c r="O311" s="36"/>
      <c r="P311" s="36"/>
      <c r="Q311" s="36"/>
      <c r="R311" s="36"/>
      <c r="S311" s="38">
        <f t="shared" si="37"/>
        <v>0</v>
      </c>
      <c r="T311" s="38">
        <v>0</v>
      </c>
      <c r="U311" s="44"/>
    </row>
    <row r="312" spans="1:21" ht="15.75" thickBot="1" x14ac:dyDescent="0.3">
      <c r="A312" s="159"/>
      <c r="B312" s="141"/>
      <c r="C312" s="132"/>
      <c r="D312" s="132"/>
      <c r="E312" s="17">
        <v>199</v>
      </c>
      <c r="F312" s="9" t="s">
        <v>56</v>
      </c>
      <c r="G312" s="34">
        <v>0</v>
      </c>
      <c r="H312" s="34">
        <v>0</v>
      </c>
      <c r="I312" s="34">
        <v>0</v>
      </c>
      <c r="J312" s="34"/>
      <c r="K312" s="34"/>
      <c r="L312" s="34"/>
      <c r="M312" s="34"/>
      <c r="N312" s="34"/>
      <c r="O312" s="34"/>
      <c r="P312" s="34"/>
      <c r="Q312" s="34"/>
      <c r="R312" s="34"/>
      <c r="S312" s="40">
        <f t="shared" si="37"/>
        <v>0</v>
      </c>
      <c r="T312" s="40">
        <v>0</v>
      </c>
      <c r="U312" s="40"/>
    </row>
    <row r="313" spans="1:21" ht="15" customHeight="1" x14ac:dyDescent="0.25">
      <c r="A313" s="157">
        <v>36</v>
      </c>
      <c r="B313" s="139">
        <v>3383373</v>
      </c>
      <c r="C313" s="130" t="s">
        <v>78</v>
      </c>
      <c r="D313" s="130" t="s">
        <v>79</v>
      </c>
      <c r="E313" s="14">
        <v>144</v>
      </c>
      <c r="F313" s="8" t="s">
        <v>51</v>
      </c>
      <c r="G313" s="35">
        <v>0</v>
      </c>
      <c r="H313" s="35">
        <v>0</v>
      </c>
      <c r="I313" s="35">
        <v>0</v>
      </c>
      <c r="J313" s="35">
        <v>0</v>
      </c>
      <c r="K313" s="35"/>
      <c r="L313" s="35"/>
      <c r="M313" s="35"/>
      <c r="N313" s="35"/>
      <c r="O313" s="35"/>
      <c r="P313" s="35"/>
      <c r="Q313" s="35"/>
      <c r="R313" s="35"/>
      <c r="S313" s="37">
        <f t="shared" si="37"/>
        <v>0</v>
      </c>
      <c r="T313" s="32">
        <f t="shared" ref="T313:T314" si="42">S313/12</f>
        <v>0</v>
      </c>
      <c r="U313" s="43"/>
    </row>
    <row r="314" spans="1:21" x14ac:dyDescent="0.25">
      <c r="A314" s="158"/>
      <c r="B314" s="140"/>
      <c r="C314" s="131"/>
      <c r="D314" s="131"/>
      <c r="E314" s="15">
        <v>111</v>
      </c>
      <c r="F314" s="4" t="s">
        <v>57</v>
      </c>
      <c r="G314" s="36">
        <v>0</v>
      </c>
      <c r="H314" s="35">
        <v>0</v>
      </c>
      <c r="I314" s="35">
        <v>0</v>
      </c>
      <c r="J314" s="35">
        <v>0</v>
      </c>
      <c r="K314" s="65">
        <v>3500000</v>
      </c>
      <c r="L314" s="65">
        <v>3500000</v>
      </c>
      <c r="M314" s="65">
        <v>3500000</v>
      </c>
      <c r="N314" s="65">
        <v>3500000</v>
      </c>
      <c r="O314" s="65">
        <v>3500000</v>
      </c>
      <c r="P314" s="65">
        <v>3500000</v>
      </c>
      <c r="Q314" s="65">
        <v>3500000</v>
      </c>
      <c r="R314" s="65">
        <v>3500000</v>
      </c>
      <c r="S314" s="38">
        <f t="shared" si="37"/>
        <v>28000000</v>
      </c>
      <c r="T314" s="38">
        <f t="shared" si="42"/>
        <v>2333333.3333333335</v>
      </c>
      <c r="U314" s="44">
        <f>S314+S315+S316+S317+S318+S319+S320+S321+T314+T315+T316+T317+T318+T319+T320+T321</f>
        <v>33133333.333333332</v>
      </c>
    </row>
    <row r="315" spans="1:21" x14ac:dyDescent="0.25">
      <c r="A315" s="158"/>
      <c r="B315" s="140"/>
      <c r="C315" s="131"/>
      <c r="D315" s="131"/>
      <c r="E315" s="15">
        <v>145</v>
      </c>
      <c r="F315" s="5" t="s">
        <v>52</v>
      </c>
      <c r="G315" s="36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8">
        <f t="shared" si="37"/>
        <v>0</v>
      </c>
      <c r="T315" s="38">
        <f t="shared" si="38"/>
        <v>0</v>
      </c>
      <c r="U315" s="44"/>
    </row>
    <row r="316" spans="1:21" x14ac:dyDescent="0.25">
      <c r="A316" s="158"/>
      <c r="B316" s="140"/>
      <c r="C316" s="131"/>
      <c r="D316" s="131"/>
      <c r="E316" s="15">
        <v>114</v>
      </c>
      <c r="F316" s="6" t="s">
        <v>53</v>
      </c>
      <c r="G316" s="36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8">
        <f t="shared" si="37"/>
        <v>0</v>
      </c>
      <c r="T316" s="38">
        <f t="shared" si="38"/>
        <v>0</v>
      </c>
      <c r="U316" s="44"/>
    </row>
    <row r="317" spans="1:21" x14ac:dyDescent="0.25">
      <c r="A317" s="158"/>
      <c r="B317" s="140"/>
      <c r="C317" s="131"/>
      <c r="D317" s="131"/>
      <c r="E317" s="16">
        <v>230</v>
      </c>
      <c r="F317" s="6" t="s">
        <v>54</v>
      </c>
      <c r="G317" s="36">
        <v>0</v>
      </c>
      <c r="H317" s="35">
        <v>0</v>
      </c>
      <c r="I317" s="35">
        <v>0</v>
      </c>
      <c r="J317" s="35">
        <v>0</v>
      </c>
      <c r="K317" s="64">
        <v>750000</v>
      </c>
      <c r="L317" s="64">
        <v>200000</v>
      </c>
      <c r="M317" s="64">
        <v>750000</v>
      </c>
      <c r="N317" s="64">
        <v>800000</v>
      </c>
      <c r="O317" s="64">
        <v>300000</v>
      </c>
      <c r="P317" s="35">
        <v>0</v>
      </c>
      <c r="Q317" s="35">
        <v>0</v>
      </c>
      <c r="R317" s="35">
        <v>0</v>
      </c>
      <c r="S317" s="38">
        <f t="shared" si="37"/>
        <v>2800000</v>
      </c>
      <c r="T317" s="38">
        <v>0</v>
      </c>
      <c r="U317" s="44"/>
    </row>
    <row r="318" spans="1:21" x14ac:dyDescent="0.25">
      <c r="A318" s="158"/>
      <c r="B318" s="140"/>
      <c r="C318" s="131"/>
      <c r="D318" s="131"/>
      <c r="E318" s="16">
        <v>123</v>
      </c>
      <c r="F318" s="6" t="s">
        <v>49</v>
      </c>
      <c r="G318" s="36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8">
        <f t="shared" si="37"/>
        <v>0</v>
      </c>
      <c r="T318" s="38">
        <f t="shared" si="38"/>
        <v>0</v>
      </c>
      <c r="U318" s="44"/>
    </row>
    <row r="319" spans="1:21" x14ac:dyDescent="0.25">
      <c r="A319" s="158"/>
      <c r="B319" s="140"/>
      <c r="C319" s="131"/>
      <c r="D319" s="131"/>
      <c r="E319" s="16">
        <v>133</v>
      </c>
      <c r="F319" s="6" t="s">
        <v>55</v>
      </c>
      <c r="G319" s="36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8">
        <f t="shared" si="37"/>
        <v>0</v>
      </c>
      <c r="T319" s="38">
        <f t="shared" si="38"/>
        <v>0</v>
      </c>
      <c r="U319" s="44"/>
    </row>
    <row r="320" spans="1:21" x14ac:dyDescent="0.25">
      <c r="A320" s="158"/>
      <c r="B320" s="140"/>
      <c r="C320" s="131"/>
      <c r="D320" s="131"/>
      <c r="E320" s="16">
        <v>191</v>
      </c>
      <c r="F320" s="6" t="s">
        <v>43</v>
      </c>
      <c r="G320" s="36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8">
        <f t="shared" si="37"/>
        <v>0</v>
      </c>
      <c r="T320" s="38">
        <v>0</v>
      </c>
      <c r="U320" s="44"/>
    </row>
    <row r="321" spans="1:21" ht="15.75" thickBot="1" x14ac:dyDescent="0.3">
      <c r="A321" s="159"/>
      <c r="B321" s="141"/>
      <c r="C321" s="132"/>
      <c r="D321" s="132"/>
      <c r="E321" s="17">
        <v>199</v>
      </c>
      <c r="F321" s="9" t="s">
        <v>56</v>
      </c>
      <c r="G321" s="34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40">
        <f t="shared" si="37"/>
        <v>0</v>
      </c>
      <c r="T321" s="40">
        <v>0</v>
      </c>
      <c r="U321" s="40"/>
    </row>
    <row r="322" spans="1:21" x14ac:dyDescent="0.25">
      <c r="A322" s="157">
        <v>37</v>
      </c>
      <c r="B322" s="139">
        <v>2921779</v>
      </c>
      <c r="C322" s="130" t="s">
        <v>40</v>
      </c>
      <c r="D322" s="130" t="s">
        <v>75</v>
      </c>
      <c r="E322" s="14">
        <v>144</v>
      </c>
      <c r="F322" s="8" t="s">
        <v>51</v>
      </c>
      <c r="G322" s="32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7">
        <f t="shared" si="37"/>
        <v>0</v>
      </c>
      <c r="T322" s="32">
        <f t="shared" ref="T322:T323" si="43">S322/12</f>
        <v>0</v>
      </c>
      <c r="U322" s="37"/>
    </row>
    <row r="323" spans="1:21" x14ac:dyDescent="0.25">
      <c r="A323" s="158"/>
      <c r="B323" s="140"/>
      <c r="C323" s="131"/>
      <c r="D323" s="131"/>
      <c r="E323" s="15">
        <v>111</v>
      </c>
      <c r="F323" s="4" t="s">
        <v>57</v>
      </c>
      <c r="G323" s="33">
        <v>3000000</v>
      </c>
      <c r="H323" s="36">
        <v>3000000</v>
      </c>
      <c r="I323" s="36">
        <v>3000000</v>
      </c>
      <c r="J323" s="36">
        <v>3000000</v>
      </c>
      <c r="K323" s="36">
        <v>3000000</v>
      </c>
      <c r="L323" s="36">
        <v>3000000</v>
      </c>
      <c r="M323" s="36">
        <v>3000000</v>
      </c>
      <c r="N323" s="36">
        <v>3000000</v>
      </c>
      <c r="O323" s="36">
        <v>3000000</v>
      </c>
      <c r="P323" s="36">
        <v>3000000</v>
      </c>
      <c r="Q323" s="36">
        <v>3000000</v>
      </c>
      <c r="R323" s="36">
        <v>3000000</v>
      </c>
      <c r="S323" s="38">
        <f t="shared" si="37"/>
        <v>36000000</v>
      </c>
      <c r="T323" s="38">
        <f t="shared" si="43"/>
        <v>3000000</v>
      </c>
      <c r="U323" s="38">
        <f>S323+S324+S325+S326+S327+S328+S329+S330+T323+T324+T325+T326+T327+T328+T329+T330</f>
        <v>49000000</v>
      </c>
    </row>
    <row r="324" spans="1:21" x14ac:dyDescent="0.25">
      <c r="A324" s="158"/>
      <c r="B324" s="140"/>
      <c r="C324" s="131"/>
      <c r="D324" s="131"/>
      <c r="E324" s="15">
        <v>145</v>
      </c>
      <c r="F324" s="5" t="s">
        <v>52</v>
      </c>
      <c r="G324" s="33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8">
        <f t="shared" si="37"/>
        <v>0</v>
      </c>
      <c r="T324" s="38">
        <f t="shared" si="38"/>
        <v>0</v>
      </c>
      <c r="U324" s="38"/>
    </row>
    <row r="325" spans="1:21" x14ac:dyDescent="0.25">
      <c r="A325" s="158"/>
      <c r="B325" s="140"/>
      <c r="C325" s="131"/>
      <c r="D325" s="131"/>
      <c r="E325" s="15">
        <v>114</v>
      </c>
      <c r="F325" s="6" t="s">
        <v>53</v>
      </c>
      <c r="G325" s="33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8">
        <f t="shared" si="37"/>
        <v>0</v>
      </c>
      <c r="T325" s="38">
        <f t="shared" si="38"/>
        <v>0</v>
      </c>
      <c r="U325" s="38"/>
    </row>
    <row r="326" spans="1:21" x14ac:dyDescent="0.25">
      <c r="A326" s="158"/>
      <c r="B326" s="140"/>
      <c r="C326" s="131"/>
      <c r="D326" s="131"/>
      <c r="E326" s="16">
        <v>230</v>
      </c>
      <c r="F326" s="6" t="s">
        <v>54</v>
      </c>
      <c r="G326" s="33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64">
        <v>250000</v>
      </c>
      <c r="P326" s="36">
        <v>0</v>
      </c>
      <c r="Q326" s="36">
        <v>0</v>
      </c>
      <c r="R326" s="36">
        <v>0</v>
      </c>
      <c r="S326" s="38">
        <f t="shared" si="37"/>
        <v>250000</v>
      </c>
      <c r="T326" s="38">
        <v>0</v>
      </c>
      <c r="U326" s="38"/>
    </row>
    <row r="327" spans="1:21" x14ac:dyDescent="0.25">
      <c r="A327" s="158"/>
      <c r="B327" s="140"/>
      <c r="C327" s="131"/>
      <c r="D327" s="131"/>
      <c r="E327" s="16">
        <v>123</v>
      </c>
      <c r="F327" s="6" t="s">
        <v>49</v>
      </c>
      <c r="G327" s="33">
        <v>0</v>
      </c>
      <c r="H327" s="36">
        <v>0</v>
      </c>
      <c r="I327" s="36">
        <v>900000</v>
      </c>
      <c r="J327" s="65">
        <v>900000</v>
      </c>
      <c r="K327" s="65">
        <v>900000</v>
      </c>
      <c r="L327" s="65">
        <v>900000</v>
      </c>
      <c r="M327" s="65">
        <v>900000</v>
      </c>
      <c r="N327" s="65">
        <v>900000</v>
      </c>
      <c r="O327" s="65">
        <v>900000</v>
      </c>
      <c r="P327" s="65">
        <v>900000</v>
      </c>
      <c r="Q327" s="65">
        <v>900000</v>
      </c>
      <c r="R327" s="65">
        <v>900000</v>
      </c>
      <c r="S327" s="38">
        <f t="shared" si="37"/>
        <v>9000000</v>
      </c>
      <c r="T327" s="38">
        <f t="shared" si="38"/>
        <v>750000</v>
      </c>
      <c r="U327" s="38"/>
    </row>
    <row r="328" spans="1:21" x14ac:dyDescent="0.25">
      <c r="A328" s="158"/>
      <c r="B328" s="140"/>
      <c r="C328" s="131"/>
      <c r="D328" s="131"/>
      <c r="E328" s="16">
        <v>133</v>
      </c>
      <c r="F328" s="6" t="s">
        <v>55</v>
      </c>
      <c r="G328" s="33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8">
        <f t="shared" si="37"/>
        <v>0</v>
      </c>
      <c r="T328" s="38">
        <f t="shared" si="38"/>
        <v>0</v>
      </c>
      <c r="U328" s="38"/>
    </row>
    <row r="329" spans="1:21" x14ac:dyDescent="0.25">
      <c r="A329" s="158"/>
      <c r="B329" s="140"/>
      <c r="C329" s="131"/>
      <c r="D329" s="131"/>
      <c r="E329" s="16">
        <v>191</v>
      </c>
      <c r="F329" s="6" t="s">
        <v>43</v>
      </c>
      <c r="G329" s="33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8">
        <f t="shared" si="37"/>
        <v>0</v>
      </c>
      <c r="T329" s="38">
        <v>0</v>
      </c>
      <c r="U329" s="38"/>
    </row>
    <row r="330" spans="1:21" ht="15.75" thickBot="1" x14ac:dyDescent="0.3">
      <c r="A330" s="159"/>
      <c r="B330" s="141"/>
      <c r="C330" s="132"/>
      <c r="D330" s="132"/>
      <c r="E330" s="17">
        <v>199</v>
      </c>
      <c r="F330" s="9" t="s">
        <v>56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40">
        <f t="shared" si="37"/>
        <v>0</v>
      </c>
      <c r="T330" s="40">
        <v>0</v>
      </c>
      <c r="U330" s="40"/>
    </row>
    <row r="331" spans="1:21" ht="15" customHeight="1" x14ac:dyDescent="0.25">
      <c r="A331" s="157">
        <v>38</v>
      </c>
      <c r="B331" s="139">
        <v>2356878</v>
      </c>
      <c r="C331" s="130" t="s">
        <v>47</v>
      </c>
      <c r="D331" s="130" t="s">
        <v>48</v>
      </c>
      <c r="E331" s="14">
        <v>144</v>
      </c>
      <c r="F331" s="8" t="s">
        <v>51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7">
        <f t="shared" si="37"/>
        <v>0</v>
      </c>
      <c r="T331" s="32">
        <f t="shared" ref="T331:T332" si="44">S331/12</f>
        <v>0</v>
      </c>
      <c r="U331" s="37"/>
    </row>
    <row r="332" spans="1:21" x14ac:dyDescent="0.25">
      <c r="A332" s="158"/>
      <c r="B332" s="140"/>
      <c r="C332" s="131"/>
      <c r="D332" s="131"/>
      <c r="E332" s="15">
        <v>111</v>
      </c>
      <c r="F332" s="4" t="s">
        <v>57</v>
      </c>
      <c r="G332" s="33">
        <v>0</v>
      </c>
      <c r="H332" s="33">
        <v>4144000</v>
      </c>
      <c r="I332" s="33">
        <v>4144000</v>
      </c>
      <c r="J332" s="33">
        <v>4144000</v>
      </c>
      <c r="K332" s="33">
        <v>4144000</v>
      </c>
      <c r="L332" s="33">
        <v>4144000</v>
      </c>
      <c r="M332" s="33">
        <v>4144000</v>
      </c>
      <c r="N332" s="33">
        <v>4144000</v>
      </c>
      <c r="O332" s="33">
        <v>4144000</v>
      </c>
      <c r="P332" s="33">
        <v>4144000</v>
      </c>
      <c r="Q332" s="33">
        <v>4144000</v>
      </c>
      <c r="R332" s="33">
        <v>4144000</v>
      </c>
      <c r="S332" s="38">
        <f t="shared" si="37"/>
        <v>45584000</v>
      </c>
      <c r="T332" s="38">
        <f t="shared" si="44"/>
        <v>3798666.6666666665</v>
      </c>
      <c r="U332" s="38">
        <f>S332+S333+S334+S335+S336+S337+S338+S339+T332+T333+T334+T335+T336+T337+T338+T339</f>
        <v>53482666.666666664</v>
      </c>
    </row>
    <row r="333" spans="1:21" x14ac:dyDescent="0.25">
      <c r="A333" s="158"/>
      <c r="B333" s="140"/>
      <c r="C333" s="131"/>
      <c r="D333" s="131"/>
      <c r="E333" s="15">
        <v>145</v>
      </c>
      <c r="F333" s="5" t="s">
        <v>52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8">
        <f t="shared" si="37"/>
        <v>0</v>
      </c>
      <c r="T333" s="38">
        <f t="shared" si="38"/>
        <v>0</v>
      </c>
      <c r="U333" s="38"/>
    </row>
    <row r="334" spans="1:21" x14ac:dyDescent="0.25">
      <c r="A334" s="158"/>
      <c r="B334" s="140"/>
      <c r="C334" s="131"/>
      <c r="D334" s="131"/>
      <c r="E334" s="15">
        <v>114</v>
      </c>
      <c r="F334" s="6" t="s">
        <v>53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8">
        <f t="shared" si="37"/>
        <v>0</v>
      </c>
      <c r="T334" s="38">
        <f t="shared" si="38"/>
        <v>0</v>
      </c>
      <c r="U334" s="38"/>
    </row>
    <row r="335" spans="1:21" x14ac:dyDescent="0.25">
      <c r="A335" s="158"/>
      <c r="B335" s="140"/>
      <c r="C335" s="131"/>
      <c r="D335" s="131"/>
      <c r="E335" s="16">
        <v>230</v>
      </c>
      <c r="F335" s="6" t="s">
        <v>54</v>
      </c>
      <c r="G335" s="33">
        <v>0</v>
      </c>
      <c r="H335" s="33">
        <v>0</v>
      </c>
      <c r="I335" s="67">
        <v>1500000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64">
        <v>400000</v>
      </c>
      <c r="P335" s="33">
        <v>0</v>
      </c>
      <c r="Q335" s="33">
        <v>0</v>
      </c>
      <c r="R335" s="33">
        <v>0</v>
      </c>
      <c r="S335" s="38">
        <f t="shared" si="37"/>
        <v>1900000</v>
      </c>
      <c r="T335" s="38">
        <v>0</v>
      </c>
      <c r="U335" s="38"/>
    </row>
    <row r="336" spans="1:21" x14ac:dyDescent="0.25">
      <c r="A336" s="158"/>
      <c r="B336" s="140"/>
      <c r="C336" s="131"/>
      <c r="D336" s="131"/>
      <c r="E336" s="16">
        <v>123</v>
      </c>
      <c r="F336" s="6" t="s">
        <v>49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8">
        <f t="shared" si="37"/>
        <v>0</v>
      </c>
      <c r="T336" s="38">
        <f t="shared" si="38"/>
        <v>0</v>
      </c>
      <c r="U336" s="38"/>
    </row>
    <row r="337" spans="1:21" x14ac:dyDescent="0.25">
      <c r="A337" s="158"/>
      <c r="B337" s="140"/>
      <c r="C337" s="131"/>
      <c r="D337" s="131"/>
      <c r="E337" s="16">
        <v>133</v>
      </c>
      <c r="F337" s="6" t="s">
        <v>55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8">
        <f t="shared" si="37"/>
        <v>0</v>
      </c>
      <c r="T337" s="38">
        <f t="shared" si="38"/>
        <v>0</v>
      </c>
      <c r="U337" s="38"/>
    </row>
    <row r="338" spans="1:21" x14ac:dyDescent="0.25">
      <c r="A338" s="158"/>
      <c r="B338" s="140"/>
      <c r="C338" s="131"/>
      <c r="D338" s="131"/>
      <c r="E338" s="16">
        <v>191</v>
      </c>
      <c r="F338" s="6" t="s">
        <v>43</v>
      </c>
      <c r="G338" s="33">
        <v>0</v>
      </c>
      <c r="H338" s="33">
        <v>200000</v>
      </c>
      <c r="I338" s="33">
        <v>200000</v>
      </c>
      <c r="J338" s="33">
        <v>200000</v>
      </c>
      <c r="K338" s="33">
        <v>200000</v>
      </c>
      <c r="L338" s="33">
        <v>200000</v>
      </c>
      <c r="M338" s="33">
        <v>200000</v>
      </c>
      <c r="N338" s="33">
        <v>200000</v>
      </c>
      <c r="O338" s="33">
        <v>200000</v>
      </c>
      <c r="P338" s="33">
        <v>200000</v>
      </c>
      <c r="Q338" s="33">
        <v>200000</v>
      </c>
      <c r="R338" s="33">
        <v>200000</v>
      </c>
      <c r="S338" s="38">
        <f t="shared" si="37"/>
        <v>2200000</v>
      </c>
      <c r="T338" s="38">
        <v>0</v>
      </c>
      <c r="U338" s="38"/>
    </row>
    <row r="339" spans="1:21" ht="15.75" thickBot="1" x14ac:dyDescent="0.3">
      <c r="A339" s="159"/>
      <c r="B339" s="141"/>
      <c r="C339" s="132"/>
      <c r="D339" s="132"/>
      <c r="E339" s="17">
        <v>199</v>
      </c>
      <c r="F339" s="9" t="s">
        <v>56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40">
        <f t="shared" si="37"/>
        <v>0</v>
      </c>
      <c r="T339" s="40">
        <v>0</v>
      </c>
      <c r="U339" s="40"/>
    </row>
    <row r="340" spans="1:21" ht="15" customHeight="1" x14ac:dyDescent="0.25">
      <c r="A340" s="157">
        <v>39</v>
      </c>
      <c r="B340" s="139">
        <v>4498480</v>
      </c>
      <c r="C340" s="130" t="s">
        <v>35</v>
      </c>
      <c r="D340" s="130" t="s">
        <v>36</v>
      </c>
      <c r="E340" s="14">
        <v>144</v>
      </c>
      <c r="F340" s="8" t="s">
        <v>51</v>
      </c>
      <c r="G340" s="32">
        <v>0</v>
      </c>
      <c r="H340" s="32">
        <v>0</v>
      </c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>
        <f t="shared" si="37"/>
        <v>0</v>
      </c>
      <c r="T340" s="32">
        <f t="shared" ref="T340:T391" si="45">S340/12</f>
        <v>0</v>
      </c>
      <c r="U340" s="37"/>
    </row>
    <row r="341" spans="1:21" x14ac:dyDescent="0.25">
      <c r="A341" s="158"/>
      <c r="B341" s="140"/>
      <c r="C341" s="131"/>
      <c r="D341" s="131"/>
      <c r="E341" s="15">
        <v>111</v>
      </c>
      <c r="F341" s="4" t="s">
        <v>57</v>
      </c>
      <c r="G341" s="33">
        <v>2500000</v>
      </c>
      <c r="H341" s="33">
        <v>2500000</v>
      </c>
      <c r="I341" s="33">
        <v>2500000</v>
      </c>
      <c r="J341" s="33">
        <v>2500000</v>
      </c>
      <c r="K341" s="33">
        <v>2500000</v>
      </c>
      <c r="L341" s="33">
        <v>2500000</v>
      </c>
      <c r="M341" s="33">
        <v>2500000</v>
      </c>
      <c r="N341" s="33">
        <v>2500000</v>
      </c>
      <c r="O341" s="33">
        <v>2500000</v>
      </c>
      <c r="P341" s="33">
        <v>2500000</v>
      </c>
      <c r="Q341" s="33">
        <v>2500000</v>
      </c>
      <c r="R341" s="33">
        <v>2500000</v>
      </c>
      <c r="S341" s="38">
        <f t="shared" ref="S341:S393" si="46">G341+H341+I341+J341+K341+L341+M341+N341+O341+P341+Q341+R341</f>
        <v>30000000</v>
      </c>
      <c r="T341" s="38">
        <f t="shared" si="45"/>
        <v>2500000</v>
      </c>
      <c r="U341" s="38">
        <f>S341+S342+S343+S344+S345+S346+S347+S348+T341+T342+T343+T344+T345+T346+T347+T348</f>
        <v>33550000</v>
      </c>
    </row>
    <row r="342" spans="1:21" x14ac:dyDescent="0.25">
      <c r="A342" s="158"/>
      <c r="B342" s="140"/>
      <c r="C342" s="131"/>
      <c r="D342" s="131"/>
      <c r="E342" s="15">
        <v>145</v>
      </c>
      <c r="F342" s="5" t="s">
        <v>52</v>
      </c>
      <c r="G342" s="33">
        <v>0</v>
      </c>
      <c r="H342" s="33">
        <v>0</v>
      </c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>
        <f t="shared" si="46"/>
        <v>0</v>
      </c>
      <c r="T342" s="38">
        <f t="shared" si="45"/>
        <v>0</v>
      </c>
      <c r="U342" s="38"/>
    </row>
    <row r="343" spans="1:21" x14ac:dyDescent="0.25">
      <c r="A343" s="158"/>
      <c r="B343" s="140"/>
      <c r="C343" s="131"/>
      <c r="D343" s="131"/>
      <c r="E343" s="15">
        <v>114</v>
      </c>
      <c r="F343" s="6" t="s">
        <v>53</v>
      </c>
      <c r="G343" s="33">
        <v>0</v>
      </c>
      <c r="H343" s="33">
        <v>0</v>
      </c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>
        <f t="shared" si="46"/>
        <v>0</v>
      </c>
      <c r="T343" s="38">
        <f t="shared" si="45"/>
        <v>0</v>
      </c>
      <c r="U343" s="38"/>
    </row>
    <row r="344" spans="1:21" x14ac:dyDescent="0.25">
      <c r="A344" s="158"/>
      <c r="B344" s="140"/>
      <c r="C344" s="131"/>
      <c r="D344" s="131"/>
      <c r="E344" s="16">
        <v>230</v>
      </c>
      <c r="F344" s="6" t="s">
        <v>54</v>
      </c>
      <c r="G344" s="33">
        <v>0</v>
      </c>
      <c r="H344" s="33">
        <v>0</v>
      </c>
      <c r="I344" s="38"/>
      <c r="J344" s="38"/>
      <c r="K344" s="38"/>
      <c r="L344" s="38"/>
      <c r="M344" s="64">
        <v>450000</v>
      </c>
      <c r="N344" s="64">
        <v>300000</v>
      </c>
      <c r="O344" s="64">
        <v>300000</v>
      </c>
      <c r="P344" s="38"/>
      <c r="Q344" s="38"/>
      <c r="R344" s="38"/>
      <c r="S344" s="38">
        <f t="shared" si="46"/>
        <v>1050000</v>
      </c>
      <c r="T344" s="38">
        <v>0</v>
      </c>
      <c r="U344" s="38"/>
    </row>
    <row r="345" spans="1:21" x14ac:dyDescent="0.25">
      <c r="A345" s="158"/>
      <c r="B345" s="140"/>
      <c r="C345" s="131"/>
      <c r="D345" s="131"/>
      <c r="E345" s="16">
        <v>123</v>
      </c>
      <c r="F345" s="6" t="s">
        <v>49</v>
      </c>
      <c r="G345" s="33">
        <v>0</v>
      </c>
      <c r="H345" s="33">
        <v>0</v>
      </c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>
        <f t="shared" si="46"/>
        <v>0</v>
      </c>
      <c r="T345" s="38">
        <f t="shared" si="45"/>
        <v>0</v>
      </c>
      <c r="U345" s="38"/>
    </row>
    <row r="346" spans="1:21" x14ac:dyDescent="0.25">
      <c r="A346" s="158"/>
      <c r="B346" s="140"/>
      <c r="C346" s="131"/>
      <c r="D346" s="131"/>
      <c r="E346" s="16">
        <v>133</v>
      </c>
      <c r="F346" s="6" t="s">
        <v>55</v>
      </c>
      <c r="G346" s="33">
        <v>0</v>
      </c>
      <c r="H346" s="33">
        <v>0</v>
      </c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>
        <f t="shared" si="46"/>
        <v>0</v>
      </c>
      <c r="T346" s="38">
        <f t="shared" si="45"/>
        <v>0</v>
      </c>
      <c r="U346" s="38"/>
    </row>
    <row r="347" spans="1:21" x14ac:dyDescent="0.25">
      <c r="A347" s="158"/>
      <c r="B347" s="140"/>
      <c r="C347" s="131"/>
      <c r="D347" s="131"/>
      <c r="E347" s="16">
        <v>191</v>
      </c>
      <c r="F347" s="6" t="s">
        <v>43</v>
      </c>
      <c r="G347" s="33">
        <v>0</v>
      </c>
      <c r="H347" s="33">
        <v>0</v>
      </c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>
        <f t="shared" si="46"/>
        <v>0</v>
      </c>
      <c r="T347" s="38">
        <v>0</v>
      </c>
      <c r="U347" s="38"/>
    </row>
    <row r="348" spans="1:21" ht="15.75" thickBot="1" x14ac:dyDescent="0.3">
      <c r="A348" s="159"/>
      <c r="B348" s="141"/>
      <c r="C348" s="132"/>
      <c r="D348" s="132"/>
      <c r="E348" s="17">
        <v>199</v>
      </c>
      <c r="F348" s="9" t="s">
        <v>56</v>
      </c>
      <c r="G348" s="34">
        <v>0</v>
      </c>
      <c r="H348" s="34">
        <v>0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40">
        <f t="shared" si="46"/>
        <v>0</v>
      </c>
      <c r="T348" s="40">
        <v>0</v>
      </c>
      <c r="U348" s="40"/>
    </row>
    <row r="349" spans="1:21" x14ac:dyDescent="0.25">
      <c r="A349" s="157">
        <v>40</v>
      </c>
      <c r="B349" s="139">
        <v>811992</v>
      </c>
      <c r="C349" s="130" t="s">
        <v>106</v>
      </c>
      <c r="D349" s="130" t="s">
        <v>107</v>
      </c>
      <c r="E349" s="14">
        <v>144</v>
      </c>
      <c r="F349" s="8" t="s">
        <v>51</v>
      </c>
      <c r="G349" s="32">
        <v>0</v>
      </c>
      <c r="H349" s="32">
        <v>0</v>
      </c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>
        <f t="shared" si="46"/>
        <v>0</v>
      </c>
      <c r="T349" s="32">
        <f t="shared" ref="T349:T350" si="47">S349/12</f>
        <v>0</v>
      </c>
      <c r="U349" s="37"/>
    </row>
    <row r="350" spans="1:21" x14ac:dyDescent="0.25">
      <c r="A350" s="158"/>
      <c r="B350" s="140"/>
      <c r="C350" s="131"/>
      <c r="D350" s="131"/>
      <c r="E350" s="15">
        <v>111</v>
      </c>
      <c r="F350" s="4" t="s">
        <v>57</v>
      </c>
      <c r="G350" s="33">
        <v>7425200</v>
      </c>
      <c r="H350" s="33">
        <v>7425200</v>
      </c>
      <c r="I350" s="33">
        <v>7425200</v>
      </c>
      <c r="J350" s="33">
        <v>7425200</v>
      </c>
      <c r="K350" s="38"/>
      <c r="L350" s="38"/>
      <c r="M350" s="38"/>
      <c r="N350" s="38"/>
      <c r="O350" s="38"/>
      <c r="P350" s="38"/>
      <c r="Q350" s="38"/>
      <c r="R350" s="38"/>
      <c r="S350" s="38">
        <f t="shared" si="46"/>
        <v>29700800</v>
      </c>
      <c r="T350" s="38">
        <f t="shared" si="47"/>
        <v>2475066.6666666665</v>
      </c>
      <c r="U350" s="38">
        <f>S350+S351+S352+S353+S354+S355+S356+S357+T350+T351+T352+T353+T354+T355+T356+T357</f>
        <v>32775866.666666668</v>
      </c>
    </row>
    <row r="351" spans="1:21" x14ac:dyDescent="0.25">
      <c r="A351" s="158"/>
      <c r="B351" s="140"/>
      <c r="C351" s="131"/>
      <c r="D351" s="131"/>
      <c r="E351" s="15">
        <v>145</v>
      </c>
      <c r="F351" s="5" t="s">
        <v>52</v>
      </c>
      <c r="G351" s="33">
        <v>0</v>
      </c>
      <c r="H351" s="33">
        <v>0</v>
      </c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>
        <f t="shared" si="46"/>
        <v>0</v>
      </c>
      <c r="T351" s="38">
        <f t="shared" si="45"/>
        <v>0</v>
      </c>
      <c r="U351" s="38"/>
    </row>
    <row r="352" spans="1:21" x14ac:dyDescent="0.25">
      <c r="A352" s="158"/>
      <c r="B352" s="140"/>
      <c r="C352" s="131"/>
      <c r="D352" s="131"/>
      <c r="E352" s="15">
        <v>114</v>
      </c>
      <c r="F352" s="6" t="s">
        <v>53</v>
      </c>
      <c r="G352" s="33">
        <v>0</v>
      </c>
      <c r="H352" s="33">
        <v>0</v>
      </c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>
        <f t="shared" si="46"/>
        <v>0</v>
      </c>
      <c r="T352" s="38">
        <f t="shared" si="45"/>
        <v>0</v>
      </c>
      <c r="U352" s="38"/>
    </row>
    <row r="353" spans="1:21" x14ac:dyDescent="0.25">
      <c r="A353" s="158"/>
      <c r="B353" s="140"/>
      <c r="C353" s="131"/>
      <c r="D353" s="131"/>
      <c r="E353" s="16">
        <v>230</v>
      </c>
      <c r="F353" s="6" t="s">
        <v>54</v>
      </c>
      <c r="G353" s="33">
        <v>0</v>
      </c>
      <c r="H353" s="33">
        <v>0</v>
      </c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>
        <f t="shared" si="46"/>
        <v>0</v>
      </c>
      <c r="T353" s="38">
        <v>0</v>
      </c>
      <c r="U353" s="38"/>
    </row>
    <row r="354" spans="1:21" x14ac:dyDescent="0.25">
      <c r="A354" s="158"/>
      <c r="B354" s="140"/>
      <c r="C354" s="131"/>
      <c r="D354" s="131"/>
      <c r="E354" s="16">
        <v>123</v>
      </c>
      <c r="F354" s="6" t="s">
        <v>49</v>
      </c>
      <c r="G354" s="33">
        <v>0</v>
      </c>
      <c r="H354" s="33">
        <v>0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>
        <f t="shared" si="46"/>
        <v>0</v>
      </c>
      <c r="T354" s="38">
        <f t="shared" si="45"/>
        <v>0</v>
      </c>
      <c r="U354" s="38"/>
    </row>
    <row r="355" spans="1:21" x14ac:dyDescent="0.25">
      <c r="A355" s="158"/>
      <c r="B355" s="140"/>
      <c r="C355" s="131"/>
      <c r="D355" s="131"/>
      <c r="E355" s="16">
        <v>133</v>
      </c>
      <c r="F355" s="6" t="s">
        <v>55</v>
      </c>
      <c r="G355" s="33">
        <v>0</v>
      </c>
      <c r="H355" s="33">
        <v>0</v>
      </c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>
        <f t="shared" si="46"/>
        <v>0</v>
      </c>
      <c r="T355" s="38">
        <f t="shared" si="45"/>
        <v>0</v>
      </c>
      <c r="U355" s="38"/>
    </row>
    <row r="356" spans="1:21" x14ac:dyDescent="0.25">
      <c r="A356" s="158"/>
      <c r="B356" s="140"/>
      <c r="C356" s="131"/>
      <c r="D356" s="131"/>
      <c r="E356" s="16">
        <v>191</v>
      </c>
      <c r="F356" s="6" t="s">
        <v>43</v>
      </c>
      <c r="G356" s="33">
        <v>0</v>
      </c>
      <c r="H356" s="33">
        <v>200000</v>
      </c>
      <c r="I356" s="33">
        <v>200000</v>
      </c>
      <c r="J356" s="33">
        <v>200000</v>
      </c>
      <c r="K356" s="38"/>
      <c r="L356" s="38"/>
      <c r="M356" s="38"/>
      <c r="N356" s="38"/>
      <c r="O356" s="38"/>
      <c r="P356" s="38"/>
      <c r="Q356" s="38"/>
      <c r="R356" s="38"/>
      <c r="S356" s="38">
        <f t="shared" si="46"/>
        <v>600000</v>
      </c>
      <c r="T356" s="38">
        <v>0</v>
      </c>
      <c r="U356" s="38"/>
    </row>
    <row r="357" spans="1:21" ht="15.75" thickBot="1" x14ac:dyDescent="0.3">
      <c r="A357" s="159"/>
      <c r="B357" s="141"/>
      <c r="C357" s="132"/>
      <c r="D357" s="132"/>
      <c r="E357" s="17">
        <v>199</v>
      </c>
      <c r="F357" s="9" t="s">
        <v>56</v>
      </c>
      <c r="G357" s="34">
        <v>0</v>
      </c>
      <c r="H357" s="34">
        <v>0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40">
        <f t="shared" si="46"/>
        <v>0</v>
      </c>
      <c r="T357" s="40">
        <v>0</v>
      </c>
      <c r="U357" s="40"/>
    </row>
    <row r="358" spans="1:21" x14ac:dyDescent="0.25">
      <c r="A358" s="157">
        <v>41</v>
      </c>
      <c r="B358" s="139">
        <v>2935614</v>
      </c>
      <c r="C358" s="130" t="s">
        <v>108</v>
      </c>
      <c r="D358" s="130" t="s">
        <v>109</v>
      </c>
      <c r="E358" s="14">
        <v>144</v>
      </c>
      <c r="F358" s="8" t="s">
        <v>51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7"/>
      <c r="R358" s="37"/>
      <c r="S358" s="37">
        <f t="shared" si="46"/>
        <v>0</v>
      </c>
      <c r="T358" s="32">
        <f t="shared" ref="T358:T359" si="48">S358/12</f>
        <v>0</v>
      </c>
      <c r="U358" s="37"/>
    </row>
    <row r="359" spans="1:21" x14ac:dyDescent="0.25">
      <c r="A359" s="158"/>
      <c r="B359" s="140"/>
      <c r="C359" s="131"/>
      <c r="D359" s="131"/>
      <c r="E359" s="15">
        <v>111</v>
      </c>
      <c r="F359" s="4" t="s">
        <v>57</v>
      </c>
      <c r="G359" s="33">
        <v>7425200</v>
      </c>
      <c r="H359" s="33">
        <v>7425200</v>
      </c>
      <c r="I359" s="33">
        <v>7425200</v>
      </c>
      <c r="J359" s="33">
        <v>7425200</v>
      </c>
      <c r="K359" s="33">
        <v>7425200</v>
      </c>
      <c r="L359" s="33">
        <v>7425200</v>
      </c>
      <c r="M359" s="33">
        <v>7425200</v>
      </c>
      <c r="N359" s="33">
        <v>7425200</v>
      </c>
      <c r="O359" s="33">
        <v>7425200</v>
      </c>
      <c r="P359" s="33">
        <v>7425200</v>
      </c>
      <c r="Q359" s="38"/>
      <c r="R359" s="38"/>
      <c r="S359" s="38">
        <f t="shared" si="46"/>
        <v>74252000</v>
      </c>
      <c r="T359" s="38">
        <f t="shared" si="48"/>
        <v>6187666.666666667</v>
      </c>
      <c r="U359" s="38">
        <f>S359+S360+S361+S362+S363+S364+S365+S366+T359+T360+T361+T362+T363+T364+T365+T366</f>
        <v>83589666.666666672</v>
      </c>
    </row>
    <row r="360" spans="1:21" x14ac:dyDescent="0.25">
      <c r="A360" s="158"/>
      <c r="B360" s="140"/>
      <c r="C360" s="131"/>
      <c r="D360" s="131"/>
      <c r="E360" s="15">
        <v>145</v>
      </c>
      <c r="F360" s="5" t="s">
        <v>52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8"/>
      <c r="R360" s="38"/>
      <c r="S360" s="38">
        <f t="shared" si="46"/>
        <v>0</v>
      </c>
      <c r="T360" s="38">
        <f t="shared" si="45"/>
        <v>0</v>
      </c>
      <c r="U360" s="38"/>
    </row>
    <row r="361" spans="1:21" x14ac:dyDescent="0.25">
      <c r="A361" s="158"/>
      <c r="B361" s="140"/>
      <c r="C361" s="131"/>
      <c r="D361" s="131"/>
      <c r="E361" s="15">
        <v>114</v>
      </c>
      <c r="F361" s="6" t="s">
        <v>53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8"/>
      <c r="R361" s="38"/>
      <c r="S361" s="38">
        <f t="shared" si="46"/>
        <v>0</v>
      </c>
      <c r="T361" s="38">
        <f t="shared" si="45"/>
        <v>0</v>
      </c>
      <c r="U361" s="38"/>
    </row>
    <row r="362" spans="1:21" x14ac:dyDescent="0.25">
      <c r="A362" s="158"/>
      <c r="B362" s="140"/>
      <c r="C362" s="131"/>
      <c r="D362" s="131"/>
      <c r="E362" s="16">
        <v>230</v>
      </c>
      <c r="F362" s="6" t="s">
        <v>54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64">
        <v>400000</v>
      </c>
      <c r="M362" s="64">
        <v>500000</v>
      </c>
      <c r="N362" s="64">
        <v>450000</v>
      </c>
      <c r="O362" s="33">
        <v>0</v>
      </c>
      <c r="P362" s="33">
        <v>0</v>
      </c>
      <c r="Q362" s="38"/>
      <c r="R362" s="38"/>
      <c r="S362" s="38">
        <f t="shared" si="46"/>
        <v>1350000</v>
      </c>
      <c r="T362" s="38">
        <v>0</v>
      </c>
      <c r="U362" s="38"/>
    </row>
    <row r="363" spans="1:21" x14ac:dyDescent="0.25">
      <c r="A363" s="158"/>
      <c r="B363" s="140"/>
      <c r="C363" s="131"/>
      <c r="D363" s="131"/>
      <c r="E363" s="16">
        <v>123</v>
      </c>
      <c r="F363" s="6" t="s">
        <v>49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8"/>
      <c r="R363" s="38"/>
      <c r="S363" s="38">
        <f t="shared" si="46"/>
        <v>0</v>
      </c>
      <c r="T363" s="38">
        <f t="shared" si="45"/>
        <v>0</v>
      </c>
      <c r="U363" s="38"/>
    </row>
    <row r="364" spans="1:21" x14ac:dyDescent="0.25">
      <c r="A364" s="158"/>
      <c r="B364" s="140"/>
      <c r="C364" s="131"/>
      <c r="D364" s="131"/>
      <c r="E364" s="16">
        <v>133</v>
      </c>
      <c r="F364" s="6" t="s">
        <v>55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8"/>
      <c r="R364" s="38"/>
      <c r="S364" s="38">
        <f t="shared" si="46"/>
        <v>0</v>
      </c>
      <c r="T364" s="38">
        <f t="shared" si="45"/>
        <v>0</v>
      </c>
      <c r="U364" s="38"/>
    </row>
    <row r="365" spans="1:21" x14ac:dyDescent="0.25">
      <c r="A365" s="158"/>
      <c r="B365" s="140"/>
      <c r="C365" s="131"/>
      <c r="D365" s="131"/>
      <c r="E365" s="16">
        <v>191</v>
      </c>
      <c r="F365" s="6" t="s">
        <v>43</v>
      </c>
      <c r="G365" s="33">
        <v>0</v>
      </c>
      <c r="H365" s="33">
        <v>200000</v>
      </c>
      <c r="I365" s="33">
        <v>200000</v>
      </c>
      <c r="J365" s="33">
        <v>200000</v>
      </c>
      <c r="K365" s="33">
        <v>200000</v>
      </c>
      <c r="L365" s="33">
        <v>200000</v>
      </c>
      <c r="M365" s="33">
        <v>200000</v>
      </c>
      <c r="N365" s="33">
        <v>200000</v>
      </c>
      <c r="O365" s="33">
        <v>200000</v>
      </c>
      <c r="P365" s="33">
        <v>200000</v>
      </c>
      <c r="Q365" s="38"/>
      <c r="R365" s="38"/>
      <c r="S365" s="38">
        <f t="shared" si="46"/>
        <v>1800000</v>
      </c>
      <c r="T365" s="38">
        <v>0</v>
      </c>
      <c r="U365" s="38"/>
    </row>
    <row r="366" spans="1:21" ht="15.75" thickBot="1" x14ac:dyDescent="0.3">
      <c r="A366" s="159"/>
      <c r="B366" s="141"/>
      <c r="C366" s="132"/>
      <c r="D366" s="132"/>
      <c r="E366" s="17">
        <v>199</v>
      </c>
      <c r="F366" s="9" t="s">
        <v>56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/>
      <c r="R366" s="34"/>
      <c r="S366" s="40">
        <f t="shared" si="46"/>
        <v>0</v>
      </c>
      <c r="T366" s="40">
        <v>0</v>
      </c>
      <c r="U366" s="40"/>
    </row>
    <row r="367" spans="1:21" x14ac:dyDescent="0.25">
      <c r="A367" s="157">
        <v>42</v>
      </c>
      <c r="B367" s="139">
        <v>1374820</v>
      </c>
      <c r="C367" s="130" t="s">
        <v>114</v>
      </c>
      <c r="D367" s="130" t="s">
        <v>115</v>
      </c>
      <c r="E367" s="14">
        <v>144</v>
      </c>
      <c r="F367" s="8" t="s">
        <v>51</v>
      </c>
      <c r="G367" s="32">
        <v>0</v>
      </c>
      <c r="H367" s="32">
        <v>0</v>
      </c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>
        <f t="shared" si="46"/>
        <v>0</v>
      </c>
      <c r="T367" s="32">
        <f t="shared" ref="T367:T368" si="49">S367/12</f>
        <v>0</v>
      </c>
      <c r="U367" s="37"/>
    </row>
    <row r="368" spans="1:21" x14ac:dyDescent="0.25">
      <c r="A368" s="158"/>
      <c r="B368" s="140"/>
      <c r="C368" s="131"/>
      <c r="D368" s="131"/>
      <c r="E368" s="15">
        <v>111</v>
      </c>
      <c r="F368" s="4" t="s">
        <v>57</v>
      </c>
      <c r="G368" s="33">
        <v>7425200</v>
      </c>
      <c r="H368" s="33">
        <v>7425200</v>
      </c>
      <c r="I368" s="33">
        <v>7425200</v>
      </c>
      <c r="J368" s="33">
        <v>7425200</v>
      </c>
      <c r="K368" s="33">
        <v>7425200</v>
      </c>
      <c r="L368" s="33">
        <v>7425200</v>
      </c>
      <c r="M368" s="33">
        <v>7425200</v>
      </c>
      <c r="N368" s="38"/>
      <c r="O368" s="38"/>
      <c r="P368" s="38"/>
      <c r="Q368" s="38"/>
      <c r="R368" s="38"/>
      <c r="S368" s="38">
        <f t="shared" si="46"/>
        <v>51976400</v>
      </c>
      <c r="T368" s="38">
        <f t="shared" si="49"/>
        <v>4331366.666666667</v>
      </c>
      <c r="U368" s="38">
        <f>S368+S369+S370+S371+S372+S373+S374+S375+T368+T369+T370+T371+T372+T373+T374+T375</f>
        <v>62707766.666666664</v>
      </c>
    </row>
    <row r="369" spans="1:21" x14ac:dyDescent="0.25">
      <c r="A369" s="158"/>
      <c r="B369" s="140"/>
      <c r="C369" s="131"/>
      <c r="D369" s="131"/>
      <c r="E369" s="15">
        <v>145</v>
      </c>
      <c r="F369" s="5" t="s">
        <v>52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8">
        <f t="shared" si="46"/>
        <v>0</v>
      </c>
      <c r="T369" s="38">
        <f t="shared" si="45"/>
        <v>0</v>
      </c>
      <c r="U369" s="38"/>
    </row>
    <row r="370" spans="1:21" x14ac:dyDescent="0.25">
      <c r="A370" s="158"/>
      <c r="B370" s="140"/>
      <c r="C370" s="131"/>
      <c r="D370" s="131"/>
      <c r="E370" s="15">
        <v>114</v>
      </c>
      <c r="F370" s="6" t="s">
        <v>53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8">
        <f t="shared" si="46"/>
        <v>0</v>
      </c>
      <c r="T370" s="38">
        <f t="shared" si="45"/>
        <v>0</v>
      </c>
      <c r="U370" s="38"/>
    </row>
    <row r="371" spans="1:21" x14ac:dyDescent="0.25">
      <c r="A371" s="158"/>
      <c r="B371" s="140"/>
      <c r="C371" s="131"/>
      <c r="D371" s="131"/>
      <c r="E371" s="16">
        <v>230</v>
      </c>
      <c r="F371" s="6" t="s">
        <v>54</v>
      </c>
      <c r="G371" s="33">
        <v>0</v>
      </c>
      <c r="H371" s="33">
        <v>0</v>
      </c>
      <c r="I371" s="38"/>
      <c r="J371" s="64">
        <v>2250000</v>
      </c>
      <c r="K371" s="64">
        <v>250000</v>
      </c>
      <c r="L371" s="64">
        <v>400000</v>
      </c>
      <c r="M371" s="64">
        <v>2300000</v>
      </c>
      <c r="N371" s="38"/>
      <c r="O371" s="38"/>
      <c r="P371" s="38"/>
      <c r="Q371" s="38"/>
      <c r="R371" s="38"/>
      <c r="S371" s="38">
        <f t="shared" si="46"/>
        <v>5200000</v>
      </c>
      <c r="T371" s="38">
        <v>0</v>
      </c>
      <c r="U371" s="38"/>
    </row>
    <row r="372" spans="1:21" x14ac:dyDescent="0.25">
      <c r="A372" s="158"/>
      <c r="B372" s="140"/>
      <c r="C372" s="131"/>
      <c r="D372" s="131"/>
      <c r="E372" s="16">
        <v>123</v>
      </c>
      <c r="F372" s="6" t="s">
        <v>49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8">
        <f t="shared" si="46"/>
        <v>0</v>
      </c>
      <c r="T372" s="38">
        <f t="shared" si="45"/>
        <v>0</v>
      </c>
      <c r="U372" s="38"/>
    </row>
    <row r="373" spans="1:21" x14ac:dyDescent="0.25">
      <c r="A373" s="158"/>
      <c r="B373" s="140"/>
      <c r="C373" s="131"/>
      <c r="D373" s="131"/>
      <c r="E373" s="16">
        <v>133</v>
      </c>
      <c r="F373" s="6" t="s">
        <v>55</v>
      </c>
      <c r="G373" s="33">
        <v>0</v>
      </c>
      <c r="H373" s="33">
        <v>0</v>
      </c>
      <c r="I373" s="38"/>
      <c r="J373" s="38"/>
      <c r="K373" s="38"/>
      <c r="L373" s="38"/>
      <c r="M373" s="38"/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8">
        <f t="shared" si="46"/>
        <v>0</v>
      </c>
      <c r="T373" s="38">
        <f t="shared" si="45"/>
        <v>0</v>
      </c>
      <c r="U373" s="38"/>
    </row>
    <row r="374" spans="1:21" x14ac:dyDescent="0.25">
      <c r="A374" s="158"/>
      <c r="B374" s="140"/>
      <c r="C374" s="131"/>
      <c r="D374" s="131"/>
      <c r="E374" s="16">
        <v>191</v>
      </c>
      <c r="F374" s="6" t="s">
        <v>43</v>
      </c>
      <c r="G374" s="33">
        <v>0</v>
      </c>
      <c r="H374" s="33">
        <v>200000</v>
      </c>
      <c r="I374" s="33">
        <v>200000</v>
      </c>
      <c r="J374" s="33">
        <v>200000</v>
      </c>
      <c r="K374" s="33">
        <v>200000</v>
      </c>
      <c r="L374" s="33">
        <v>200000</v>
      </c>
      <c r="M374" s="33">
        <v>200000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8">
        <f t="shared" si="46"/>
        <v>1200000</v>
      </c>
      <c r="T374" s="38">
        <v>0</v>
      </c>
      <c r="U374" s="38"/>
    </row>
    <row r="375" spans="1:21" ht="15.75" thickBot="1" x14ac:dyDescent="0.3">
      <c r="A375" s="159"/>
      <c r="B375" s="141"/>
      <c r="C375" s="132"/>
      <c r="D375" s="132"/>
      <c r="E375" s="17">
        <v>199</v>
      </c>
      <c r="F375" s="9" t="s">
        <v>56</v>
      </c>
      <c r="G375" s="34">
        <v>0</v>
      </c>
      <c r="H375" s="34">
        <v>0</v>
      </c>
      <c r="I375" s="34"/>
      <c r="J375" s="34"/>
      <c r="K375" s="34"/>
      <c r="L375" s="34"/>
      <c r="M375" s="34"/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40">
        <f t="shared" si="46"/>
        <v>0</v>
      </c>
      <c r="T375" s="40">
        <v>0</v>
      </c>
      <c r="U375" s="40"/>
    </row>
    <row r="376" spans="1:21" x14ac:dyDescent="0.25">
      <c r="A376" s="157">
        <v>43</v>
      </c>
      <c r="B376" s="139">
        <v>1554193</v>
      </c>
      <c r="C376" s="130" t="s">
        <v>110</v>
      </c>
      <c r="D376" s="130" t="s">
        <v>111</v>
      </c>
      <c r="E376" s="14">
        <v>144</v>
      </c>
      <c r="F376" s="8" t="s">
        <v>51</v>
      </c>
      <c r="G376" s="32">
        <v>0</v>
      </c>
      <c r="H376" s="32">
        <v>0</v>
      </c>
      <c r="I376" s="37"/>
      <c r="J376" s="32"/>
      <c r="K376" s="32"/>
      <c r="L376" s="32"/>
      <c r="M376" s="32"/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7">
        <f t="shared" si="46"/>
        <v>0</v>
      </c>
      <c r="T376" s="32">
        <f t="shared" ref="T376:T377" si="50">S376/12</f>
        <v>0</v>
      </c>
      <c r="U376" s="37"/>
    </row>
    <row r="377" spans="1:21" x14ac:dyDescent="0.25">
      <c r="A377" s="158"/>
      <c r="B377" s="140"/>
      <c r="C377" s="131"/>
      <c r="D377" s="131"/>
      <c r="E377" s="15">
        <v>111</v>
      </c>
      <c r="F377" s="4" t="s">
        <v>57</v>
      </c>
      <c r="G377" s="33">
        <v>1824055</v>
      </c>
      <c r="H377" s="33">
        <v>1824055</v>
      </c>
      <c r="I377" s="33">
        <v>1824055</v>
      </c>
      <c r="J377" s="33">
        <v>1824055</v>
      </c>
      <c r="K377" s="33">
        <v>1824055</v>
      </c>
      <c r="L377" s="33">
        <v>1824055</v>
      </c>
      <c r="M377" s="33">
        <v>1824055</v>
      </c>
      <c r="N377" s="33">
        <v>1824055</v>
      </c>
      <c r="O377" s="33">
        <v>0</v>
      </c>
      <c r="P377" s="33">
        <v>0</v>
      </c>
      <c r="Q377" s="33">
        <v>0</v>
      </c>
      <c r="R377" s="33">
        <v>0</v>
      </c>
      <c r="S377" s="38">
        <f t="shared" si="46"/>
        <v>14592440</v>
      </c>
      <c r="T377" s="38">
        <f t="shared" si="50"/>
        <v>1216036.6666666667</v>
      </c>
      <c r="U377" s="38">
        <f>S377+S378+S379+S380+S381+S382+S383+S384+T377+T378+T379+T380+T381+T382+T383+T384</f>
        <v>17208476.666666668</v>
      </c>
    </row>
    <row r="378" spans="1:21" x14ac:dyDescent="0.25">
      <c r="A378" s="158"/>
      <c r="B378" s="140"/>
      <c r="C378" s="131"/>
      <c r="D378" s="131"/>
      <c r="E378" s="15">
        <v>145</v>
      </c>
      <c r="F378" s="5" t="s">
        <v>52</v>
      </c>
      <c r="G378" s="33">
        <v>0</v>
      </c>
      <c r="H378" s="33">
        <v>0</v>
      </c>
      <c r="I378" s="38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8">
        <f t="shared" si="46"/>
        <v>0</v>
      </c>
      <c r="T378" s="38">
        <f t="shared" si="45"/>
        <v>0</v>
      </c>
      <c r="U378" s="38"/>
    </row>
    <row r="379" spans="1:21" x14ac:dyDescent="0.25">
      <c r="A379" s="158"/>
      <c r="B379" s="140"/>
      <c r="C379" s="131"/>
      <c r="D379" s="131"/>
      <c r="E379" s="15">
        <v>114</v>
      </c>
      <c r="F379" s="6" t="s">
        <v>53</v>
      </c>
      <c r="G379" s="33">
        <v>0</v>
      </c>
      <c r="H379" s="33">
        <v>0</v>
      </c>
      <c r="I379" s="38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8">
        <f t="shared" si="46"/>
        <v>0</v>
      </c>
      <c r="T379" s="38">
        <f t="shared" si="45"/>
        <v>0</v>
      </c>
      <c r="U379" s="38"/>
    </row>
    <row r="380" spans="1:21" x14ac:dyDescent="0.25">
      <c r="A380" s="158"/>
      <c r="B380" s="140"/>
      <c r="C380" s="131"/>
      <c r="D380" s="131"/>
      <c r="E380" s="16">
        <v>230</v>
      </c>
      <c r="F380" s="6" t="s">
        <v>54</v>
      </c>
      <c r="G380" s="33">
        <v>0</v>
      </c>
      <c r="H380" s="33">
        <v>0</v>
      </c>
      <c r="I380" s="38">
        <v>0</v>
      </c>
      <c r="J380" s="33">
        <v>0</v>
      </c>
      <c r="K380" s="33">
        <v>0</v>
      </c>
      <c r="L380" s="33">
        <v>0</v>
      </c>
      <c r="M380" s="33">
        <v>0</v>
      </c>
      <c r="N380" s="33"/>
      <c r="O380" s="33">
        <v>0</v>
      </c>
      <c r="P380" s="33">
        <v>0</v>
      </c>
      <c r="Q380" s="33">
        <v>0</v>
      </c>
      <c r="R380" s="33">
        <v>0</v>
      </c>
      <c r="S380" s="38">
        <f t="shared" si="46"/>
        <v>0</v>
      </c>
      <c r="T380" s="38">
        <v>0</v>
      </c>
      <c r="U380" s="38"/>
    </row>
    <row r="381" spans="1:21" x14ac:dyDescent="0.25">
      <c r="A381" s="158"/>
      <c r="B381" s="140"/>
      <c r="C381" s="131"/>
      <c r="D381" s="131"/>
      <c r="E381" s="16">
        <v>123</v>
      </c>
      <c r="F381" s="6" t="s">
        <v>49</v>
      </c>
      <c r="G381" s="33">
        <v>0</v>
      </c>
      <c r="H381" s="33">
        <v>0</v>
      </c>
      <c r="I381" s="38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8">
        <f t="shared" si="46"/>
        <v>0</v>
      </c>
      <c r="T381" s="38">
        <f t="shared" si="45"/>
        <v>0</v>
      </c>
      <c r="U381" s="38"/>
    </row>
    <row r="382" spans="1:21" x14ac:dyDescent="0.25">
      <c r="A382" s="158"/>
      <c r="B382" s="140"/>
      <c r="C382" s="131"/>
      <c r="D382" s="131"/>
      <c r="E382" s="16">
        <v>133</v>
      </c>
      <c r="F382" s="6" t="s">
        <v>55</v>
      </c>
      <c r="G382" s="33">
        <v>0</v>
      </c>
      <c r="H382" s="33">
        <v>0</v>
      </c>
      <c r="I382" s="38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8">
        <f t="shared" si="46"/>
        <v>0</v>
      </c>
      <c r="T382" s="38">
        <f t="shared" si="45"/>
        <v>0</v>
      </c>
      <c r="U382" s="38"/>
    </row>
    <row r="383" spans="1:21" x14ac:dyDescent="0.25">
      <c r="A383" s="158"/>
      <c r="B383" s="140"/>
      <c r="C383" s="131"/>
      <c r="D383" s="131"/>
      <c r="E383" s="16">
        <v>191</v>
      </c>
      <c r="F383" s="6" t="s">
        <v>43</v>
      </c>
      <c r="G383" s="33">
        <v>0</v>
      </c>
      <c r="H383" s="33">
        <v>200000</v>
      </c>
      <c r="I383" s="33">
        <v>200000</v>
      </c>
      <c r="J383" s="33">
        <v>200000</v>
      </c>
      <c r="K383" s="33">
        <v>200000</v>
      </c>
      <c r="L383" s="33">
        <v>200000</v>
      </c>
      <c r="M383" s="33">
        <v>200000</v>
      </c>
      <c r="N383" s="33">
        <v>200000</v>
      </c>
      <c r="O383" s="33">
        <v>0</v>
      </c>
      <c r="P383" s="33">
        <v>0</v>
      </c>
      <c r="Q383" s="33">
        <v>0</v>
      </c>
      <c r="R383" s="33">
        <v>0</v>
      </c>
      <c r="S383" s="38">
        <f t="shared" si="46"/>
        <v>1400000</v>
      </c>
      <c r="T383" s="38">
        <v>0</v>
      </c>
      <c r="U383" s="38"/>
    </row>
    <row r="384" spans="1:21" ht="15.75" thickBot="1" x14ac:dyDescent="0.3">
      <c r="A384" s="159"/>
      <c r="B384" s="141"/>
      <c r="C384" s="132"/>
      <c r="D384" s="132"/>
      <c r="E384" s="17">
        <v>199</v>
      </c>
      <c r="F384" s="9" t="s">
        <v>56</v>
      </c>
      <c r="G384" s="34">
        <v>0</v>
      </c>
      <c r="H384" s="34">
        <v>0</v>
      </c>
      <c r="I384" s="34"/>
      <c r="J384" s="34"/>
      <c r="K384" s="34"/>
      <c r="L384" s="34"/>
      <c r="M384" s="34"/>
      <c r="N384" s="34">
        <v>0</v>
      </c>
      <c r="O384" s="33">
        <v>0</v>
      </c>
      <c r="P384" s="33">
        <v>0</v>
      </c>
      <c r="Q384" s="33">
        <v>0</v>
      </c>
      <c r="R384" s="33">
        <v>0</v>
      </c>
      <c r="S384" s="40">
        <f t="shared" si="46"/>
        <v>0</v>
      </c>
      <c r="T384" s="40">
        <v>0</v>
      </c>
      <c r="U384" s="40"/>
    </row>
    <row r="385" spans="1:21" x14ac:dyDescent="0.25">
      <c r="A385" s="157">
        <v>44</v>
      </c>
      <c r="B385" s="139">
        <v>943830</v>
      </c>
      <c r="C385" s="130" t="s">
        <v>112</v>
      </c>
      <c r="D385" s="130" t="s">
        <v>113</v>
      </c>
      <c r="E385" s="14">
        <v>144</v>
      </c>
      <c r="F385" s="8" t="s">
        <v>51</v>
      </c>
      <c r="G385" s="32">
        <v>0</v>
      </c>
      <c r="H385" s="32">
        <v>0</v>
      </c>
      <c r="I385" s="37"/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7">
        <f t="shared" si="46"/>
        <v>0</v>
      </c>
      <c r="T385" s="32">
        <f t="shared" ref="T385:T386" si="51">S385/12</f>
        <v>0</v>
      </c>
      <c r="U385" s="37"/>
    </row>
    <row r="386" spans="1:21" x14ac:dyDescent="0.25">
      <c r="A386" s="158"/>
      <c r="B386" s="140"/>
      <c r="C386" s="131"/>
      <c r="D386" s="131"/>
      <c r="E386" s="15">
        <v>111</v>
      </c>
      <c r="F386" s="4" t="s">
        <v>57</v>
      </c>
      <c r="G386" s="33">
        <v>1824055</v>
      </c>
      <c r="H386" s="33">
        <v>1824055</v>
      </c>
      <c r="I386" s="33">
        <v>1824055</v>
      </c>
      <c r="J386" s="33">
        <v>1824055</v>
      </c>
      <c r="K386" s="33">
        <v>1824055</v>
      </c>
      <c r="L386" s="33">
        <v>1824055</v>
      </c>
      <c r="M386" s="33">
        <v>1824055</v>
      </c>
      <c r="N386" s="33">
        <v>1824055</v>
      </c>
      <c r="O386" s="32">
        <v>0</v>
      </c>
      <c r="P386" s="32">
        <v>0</v>
      </c>
      <c r="Q386" s="32">
        <v>0</v>
      </c>
      <c r="R386" s="32">
        <v>0</v>
      </c>
      <c r="S386" s="38">
        <f t="shared" si="46"/>
        <v>14592440</v>
      </c>
      <c r="T386" s="38">
        <f t="shared" si="51"/>
        <v>1216036.6666666667</v>
      </c>
      <c r="U386" s="38">
        <f>S386+S387+S388+S389+S390+S391+S392+S393+T386+T387+T388+T389+T390+T391+T392+T393</f>
        <v>20158476.666666668</v>
      </c>
    </row>
    <row r="387" spans="1:21" x14ac:dyDescent="0.25">
      <c r="A387" s="158"/>
      <c r="B387" s="140"/>
      <c r="C387" s="131"/>
      <c r="D387" s="131"/>
      <c r="E387" s="15">
        <v>145</v>
      </c>
      <c r="F387" s="5" t="s">
        <v>52</v>
      </c>
      <c r="G387" s="33">
        <v>0</v>
      </c>
      <c r="H387" s="33">
        <v>0</v>
      </c>
      <c r="I387" s="38"/>
      <c r="J387" s="33">
        <v>0</v>
      </c>
      <c r="K387" s="33">
        <v>0</v>
      </c>
      <c r="L387" s="33">
        <v>0</v>
      </c>
      <c r="M387" s="33"/>
      <c r="N387" s="33">
        <v>0</v>
      </c>
      <c r="O387" s="32">
        <v>0</v>
      </c>
      <c r="P387" s="32">
        <v>0</v>
      </c>
      <c r="Q387" s="32">
        <v>0</v>
      </c>
      <c r="R387" s="32">
        <v>0</v>
      </c>
      <c r="S387" s="38">
        <f t="shared" si="46"/>
        <v>0</v>
      </c>
      <c r="T387" s="38">
        <f t="shared" si="45"/>
        <v>0</v>
      </c>
      <c r="U387" s="38"/>
    </row>
    <row r="388" spans="1:21" x14ac:dyDescent="0.25">
      <c r="A388" s="158"/>
      <c r="B388" s="140"/>
      <c r="C388" s="131"/>
      <c r="D388" s="131"/>
      <c r="E388" s="15">
        <v>114</v>
      </c>
      <c r="F388" s="6" t="s">
        <v>53</v>
      </c>
      <c r="G388" s="33">
        <v>0</v>
      </c>
      <c r="H388" s="33">
        <v>0</v>
      </c>
      <c r="I388" s="38"/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2">
        <v>0</v>
      </c>
      <c r="P388" s="32">
        <v>0</v>
      </c>
      <c r="Q388" s="32">
        <v>0</v>
      </c>
      <c r="R388" s="32">
        <v>0</v>
      </c>
      <c r="S388" s="38">
        <f t="shared" si="46"/>
        <v>0</v>
      </c>
      <c r="T388" s="38">
        <f t="shared" si="45"/>
        <v>0</v>
      </c>
      <c r="U388" s="38"/>
    </row>
    <row r="389" spans="1:21" x14ac:dyDescent="0.25">
      <c r="A389" s="158"/>
      <c r="B389" s="140"/>
      <c r="C389" s="131"/>
      <c r="D389" s="131"/>
      <c r="E389" s="16">
        <v>230</v>
      </c>
      <c r="F389" s="6" t="s">
        <v>54</v>
      </c>
      <c r="G389" s="33">
        <v>0</v>
      </c>
      <c r="H389" s="33">
        <v>0</v>
      </c>
      <c r="I389" s="38"/>
      <c r="J389" s="33">
        <v>0</v>
      </c>
      <c r="K389" s="33">
        <v>0</v>
      </c>
      <c r="L389" s="64">
        <v>550000</v>
      </c>
      <c r="M389" s="64">
        <v>950000</v>
      </c>
      <c r="N389" s="64">
        <v>1450000</v>
      </c>
      <c r="O389" s="32">
        <v>0</v>
      </c>
      <c r="P389" s="32">
        <v>0</v>
      </c>
      <c r="Q389" s="32">
        <v>0</v>
      </c>
      <c r="R389" s="32">
        <v>0</v>
      </c>
      <c r="S389" s="38">
        <f t="shared" si="46"/>
        <v>2950000</v>
      </c>
      <c r="T389" s="38">
        <v>0</v>
      </c>
      <c r="U389" s="38"/>
    </row>
    <row r="390" spans="1:21" x14ac:dyDescent="0.25">
      <c r="A390" s="158"/>
      <c r="B390" s="140"/>
      <c r="C390" s="131"/>
      <c r="D390" s="131"/>
      <c r="E390" s="16">
        <v>123</v>
      </c>
      <c r="F390" s="6" t="s">
        <v>49</v>
      </c>
      <c r="G390" s="33">
        <v>0</v>
      </c>
      <c r="H390" s="33">
        <v>0</v>
      </c>
      <c r="I390" s="38"/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2">
        <v>0</v>
      </c>
      <c r="P390" s="32">
        <v>0</v>
      </c>
      <c r="Q390" s="32">
        <v>0</v>
      </c>
      <c r="R390" s="32">
        <v>0</v>
      </c>
      <c r="S390" s="38">
        <f t="shared" si="46"/>
        <v>0</v>
      </c>
      <c r="T390" s="38">
        <f t="shared" si="45"/>
        <v>0</v>
      </c>
      <c r="U390" s="38"/>
    </row>
    <row r="391" spans="1:21" x14ac:dyDescent="0.25">
      <c r="A391" s="158"/>
      <c r="B391" s="140"/>
      <c r="C391" s="131"/>
      <c r="D391" s="131"/>
      <c r="E391" s="16">
        <v>133</v>
      </c>
      <c r="F391" s="6" t="s">
        <v>55</v>
      </c>
      <c r="G391" s="33">
        <v>0</v>
      </c>
      <c r="H391" s="33">
        <v>0</v>
      </c>
      <c r="I391" s="38"/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2">
        <v>0</v>
      </c>
      <c r="P391" s="32">
        <v>0</v>
      </c>
      <c r="Q391" s="32">
        <v>0</v>
      </c>
      <c r="R391" s="32">
        <v>0</v>
      </c>
      <c r="S391" s="38">
        <f t="shared" si="46"/>
        <v>0</v>
      </c>
      <c r="T391" s="38">
        <f t="shared" si="45"/>
        <v>0</v>
      </c>
      <c r="U391" s="38"/>
    </row>
    <row r="392" spans="1:21" x14ac:dyDescent="0.25">
      <c r="A392" s="158"/>
      <c r="B392" s="140"/>
      <c r="C392" s="131"/>
      <c r="D392" s="131"/>
      <c r="E392" s="16">
        <v>191</v>
      </c>
      <c r="F392" s="6" t="s">
        <v>43</v>
      </c>
      <c r="G392" s="33">
        <v>0</v>
      </c>
      <c r="H392" s="33">
        <v>200000</v>
      </c>
      <c r="I392" s="33">
        <v>200000</v>
      </c>
      <c r="J392" s="33">
        <v>200000</v>
      </c>
      <c r="K392" s="33">
        <v>200000</v>
      </c>
      <c r="L392" s="33">
        <v>200000</v>
      </c>
      <c r="M392" s="33">
        <v>200000</v>
      </c>
      <c r="N392" s="33">
        <v>200000</v>
      </c>
      <c r="O392" s="32">
        <v>0</v>
      </c>
      <c r="P392" s="32">
        <v>0</v>
      </c>
      <c r="Q392" s="32">
        <v>0</v>
      </c>
      <c r="R392" s="32">
        <v>0</v>
      </c>
      <c r="S392" s="38">
        <f t="shared" si="46"/>
        <v>1400000</v>
      </c>
      <c r="T392" s="38">
        <v>0</v>
      </c>
      <c r="U392" s="38"/>
    </row>
    <row r="393" spans="1:21" ht="15.75" thickBot="1" x14ac:dyDescent="0.3">
      <c r="A393" s="159"/>
      <c r="B393" s="141"/>
      <c r="C393" s="132"/>
      <c r="D393" s="132"/>
      <c r="E393" s="17">
        <v>199</v>
      </c>
      <c r="F393" s="9" t="s">
        <v>56</v>
      </c>
      <c r="G393" s="34">
        <v>0</v>
      </c>
      <c r="H393" s="34">
        <v>0</v>
      </c>
      <c r="I393" s="34"/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40">
        <f t="shared" si="46"/>
        <v>0</v>
      </c>
      <c r="T393" s="40">
        <v>0</v>
      </c>
      <c r="U393" s="40"/>
    </row>
    <row r="395" spans="1:21" x14ac:dyDescent="0.25">
      <c r="K395" s="54"/>
    </row>
    <row r="397" spans="1:21" x14ac:dyDescent="0.25">
      <c r="K397" s="54"/>
    </row>
    <row r="400" spans="1:21" x14ac:dyDescent="0.25">
      <c r="K400" s="54"/>
    </row>
  </sheetData>
  <mergeCells count="176">
    <mergeCell ref="C124:C132"/>
    <mergeCell ref="D124:D132"/>
    <mergeCell ref="A124:A132"/>
    <mergeCell ref="B124:B132"/>
    <mergeCell ref="B16:B24"/>
    <mergeCell ref="C16:C24"/>
    <mergeCell ref="D16:D24"/>
    <mergeCell ref="A16:A24"/>
    <mergeCell ref="B97:B105"/>
    <mergeCell ref="C97:C105"/>
    <mergeCell ref="D97:D105"/>
    <mergeCell ref="A97:A105"/>
    <mergeCell ref="A88:A96"/>
    <mergeCell ref="B88:B96"/>
    <mergeCell ref="C88:C96"/>
    <mergeCell ref="D88:D96"/>
    <mergeCell ref="B70:B78"/>
    <mergeCell ref="C70:C78"/>
    <mergeCell ref="D70:D78"/>
    <mergeCell ref="A70:A78"/>
    <mergeCell ref="D7:D15"/>
    <mergeCell ref="A7:A15"/>
    <mergeCell ref="B7:B15"/>
    <mergeCell ref="C7:C15"/>
    <mergeCell ref="A61:A69"/>
    <mergeCell ref="B61:B69"/>
    <mergeCell ref="C61:C69"/>
    <mergeCell ref="D61:D69"/>
    <mergeCell ref="B34:B42"/>
    <mergeCell ref="C34:C42"/>
    <mergeCell ref="D34:D42"/>
    <mergeCell ref="A34:A42"/>
    <mergeCell ref="B25:B33"/>
    <mergeCell ref="C25:C33"/>
    <mergeCell ref="D25:D33"/>
    <mergeCell ref="A25:A33"/>
    <mergeCell ref="B52:B60"/>
    <mergeCell ref="C52:C60"/>
    <mergeCell ref="D52:D60"/>
    <mergeCell ref="A52:A60"/>
    <mergeCell ref="B43:B51"/>
    <mergeCell ref="C43:C51"/>
    <mergeCell ref="D43:D51"/>
    <mergeCell ref="A43:A51"/>
    <mergeCell ref="B178:B186"/>
    <mergeCell ref="C178:C186"/>
    <mergeCell ref="D178:D186"/>
    <mergeCell ref="A178:A186"/>
    <mergeCell ref="B115:B123"/>
    <mergeCell ref="C115:C123"/>
    <mergeCell ref="D115:D123"/>
    <mergeCell ref="A115:A123"/>
    <mergeCell ref="B106:B114"/>
    <mergeCell ref="C106:C114"/>
    <mergeCell ref="D106:D114"/>
    <mergeCell ref="A106:A114"/>
    <mergeCell ref="C142:C150"/>
    <mergeCell ref="D142:D150"/>
    <mergeCell ref="A142:A150"/>
    <mergeCell ref="B142:B150"/>
    <mergeCell ref="D151:D159"/>
    <mergeCell ref="A151:A159"/>
    <mergeCell ref="B151:B159"/>
    <mergeCell ref="C151:C159"/>
    <mergeCell ref="B133:B141"/>
    <mergeCell ref="C133:C141"/>
    <mergeCell ref="D133:D141"/>
    <mergeCell ref="A133:A141"/>
    <mergeCell ref="C340:C348"/>
    <mergeCell ref="D340:D348"/>
    <mergeCell ref="A340:A348"/>
    <mergeCell ref="B340:B348"/>
    <mergeCell ref="D268:D276"/>
    <mergeCell ref="A268:A276"/>
    <mergeCell ref="B268:B276"/>
    <mergeCell ref="C268:C276"/>
    <mergeCell ref="C259:C267"/>
    <mergeCell ref="D259:D267"/>
    <mergeCell ref="A259:A267"/>
    <mergeCell ref="B259:B267"/>
    <mergeCell ref="B313:B321"/>
    <mergeCell ref="A313:A321"/>
    <mergeCell ref="C313:C321"/>
    <mergeCell ref="D313:D321"/>
    <mergeCell ref="B304:B312"/>
    <mergeCell ref="C304:C312"/>
    <mergeCell ref="D304:D312"/>
    <mergeCell ref="A304:A312"/>
    <mergeCell ref="B295:B303"/>
    <mergeCell ref="C295:C303"/>
    <mergeCell ref="D295:D303"/>
    <mergeCell ref="A295:A303"/>
    <mergeCell ref="A250:A258"/>
    <mergeCell ref="A286:A294"/>
    <mergeCell ref="B286:B294"/>
    <mergeCell ref="C286:C294"/>
    <mergeCell ref="D286:D294"/>
    <mergeCell ref="D277:D285"/>
    <mergeCell ref="A277:A285"/>
    <mergeCell ref="B277:B285"/>
    <mergeCell ref="C277:C285"/>
    <mergeCell ref="B250:B258"/>
    <mergeCell ref="C250:C258"/>
    <mergeCell ref="D250:D258"/>
    <mergeCell ref="A169:A177"/>
    <mergeCell ref="B169:B177"/>
    <mergeCell ref="C169:C177"/>
    <mergeCell ref="D169:D177"/>
    <mergeCell ref="A79:A87"/>
    <mergeCell ref="B79:B87"/>
    <mergeCell ref="C79:C87"/>
    <mergeCell ref="D79:D87"/>
    <mergeCell ref="C214:C222"/>
    <mergeCell ref="D214:D222"/>
    <mergeCell ref="A214:A222"/>
    <mergeCell ref="B214:B222"/>
    <mergeCell ref="D196:D204"/>
    <mergeCell ref="A205:A213"/>
    <mergeCell ref="B205:B213"/>
    <mergeCell ref="C205:C213"/>
    <mergeCell ref="A160:A168"/>
    <mergeCell ref="B160:B168"/>
    <mergeCell ref="C160:C168"/>
    <mergeCell ref="D160:D168"/>
    <mergeCell ref="D205:D213"/>
    <mergeCell ref="A196:A204"/>
    <mergeCell ref="B196:B204"/>
    <mergeCell ref="C196:C204"/>
    <mergeCell ref="C187:C195"/>
    <mergeCell ref="D187:D195"/>
    <mergeCell ref="A187:A195"/>
    <mergeCell ref="B187:B195"/>
    <mergeCell ref="D331:D339"/>
    <mergeCell ref="C322:C330"/>
    <mergeCell ref="D322:D330"/>
    <mergeCell ref="A331:A339"/>
    <mergeCell ref="B331:B339"/>
    <mergeCell ref="C331:C339"/>
    <mergeCell ref="A322:A330"/>
    <mergeCell ref="B322:B330"/>
    <mergeCell ref="C223:C231"/>
    <mergeCell ref="D223:D231"/>
    <mergeCell ref="A223:A231"/>
    <mergeCell ref="B223:B231"/>
    <mergeCell ref="D232:D240"/>
    <mergeCell ref="A241:A249"/>
    <mergeCell ref="B241:B249"/>
    <mergeCell ref="C241:C249"/>
    <mergeCell ref="D241:D249"/>
    <mergeCell ref="A232:A240"/>
    <mergeCell ref="B232:B240"/>
    <mergeCell ref="C232:C240"/>
    <mergeCell ref="A385:A393"/>
    <mergeCell ref="B385:B393"/>
    <mergeCell ref="C385:C393"/>
    <mergeCell ref="D385:D393"/>
    <mergeCell ref="U7:U15"/>
    <mergeCell ref="U16:U24"/>
    <mergeCell ref="U25:U33"/>
    <mergeCell ref="U34:U42"/>
    <mergeCell ref="A367:A375"/>
    <mergeCell ref="B367:B375"/>
    <mergeCell ref="C367:C375"/>
    <mergeCell ref="D367:D375"/>
    <mergeCell ref="A376:A384"/>
    <mergeCell ref="B376:B384"/>
    <mergeCell ref="C376:C384"/>
    <mergeCell ref="D376:D384"/>
    <mergeCell ref="A349:A357"/>
    <mergeCell ref="B349:B357"/>
    <mergeCell ref="C349:C357"/>
    <mergeCell ref="D349:D357"/>
    <mergeCell ref="A358:A366"/>
    <mergeCell ref="B358:B366"/>
    <mergeCell ref="C358:C366"/>
    <mergeCell ref="D358:D366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COMISIONADOS</vt:lpstr>
      <vt:lpstr>CONTRATADOS</vt:lpstr>
      <vt:lpstr>NOMBRADOS</vt:lpstr>
      <vt:lpstr>NOMBRADOS!Títulos_a_imprimir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Comunicaciones</cp:lastModifiedBy>
  <cp:lastPrinted>2016-01-29T11:17:52Z</cp:lastPrinted>
  <dcterms:created xsi:type="dcterms:W3CDTF">2015-02-20T10:37:17Z</dcterms:created>
  <dcterms:modified xsi:type="dcterms:W3CDTF">2016-01-29T22:31:03Z</dcterms:modified>
</cp:coreProperties>
</file>